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480" windowHeight="8190" tabRatio="675" activeTab="1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C27" i="8" l="1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39" i="8"/>
  <c r="I42" i="9" l="1"/>
  <c r="L42" i="9"/>
  <c r="K7" i="9"/>
  <c r="K13" i="9"/>
  <c r="K15" i="9"/>
  <c r="H42" i="9"/>
  <c r="J42" i="9"/>
  <c r="BK45" i="8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BK40" i="8"/>
  <c r="BK3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52" i="8"/>
  <c r="BK38" i="8"/>
  <c r="BK41" i="8"/>
  <c r="K40" i="9" l="1"/>
  <c r="K38" i="9"/>
  <c r="K36" i="9"/>
  <c r="K34" i="9"/>
  <c r="K32" i="9"/>
  <c r="K30" i="9"/>
  <c r="K28" i="9"/>
  <c r="K26" i="9"/>
  <c r="K24" i="9"/>
  <c r="K22" i="9"/>
  <c r="K20" i="9"/>
  <c r="K18" i="9"/>
  <c r="K16" i="9"/>
  <c r="K14" i="9"/>
  <c r="K12" i="9"/>
  <c r="K10" i="9"/>
  <c r="K8" i="9"/>
  <c r="K6" i="9"/>
  <c r="K41" i="9"/>
  <c r="K39" i="9"/>
  <c r="K37" i="9"/>
  <c r="K35" i="9"/>
  <c r="K33" i="9"/>
  <c r="K31" i="9"/>
  <c r="K29" i="9"/>
  <c r="K27" i="9"/>
  <c r="K25" i="9"/>
  <c r="K23" i="9"/>
  <c r="K21" i="9"/>
  <c r="K19" i="9"/>
  <c r="K17" i="9"/>
  <c r="K11" i="9"/>
  <c r="K9" i="9"/>
  <c r="D42" i="9"/>
  <c r="G42" i="9"/>
  <c r="E42" i="9"/>
  <c r="F42" i="9"/>
  <c r="BK8" i="8"/>
  <c r="BK9" i="8" s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1" i="8"/>
  <c r="BK12" i="8" s="1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3" i="8"/>
  <c r="BK24" i="8"/>
  <c r="BK25" i="8"/>
  <c r="BK26" i="8"/>
  <c r="BK32" i="8"/>
  <c r="BK33" i="8" s="1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5" i="8"/>
  <c r="BK37" i="8"/>
  <c r="BK42" i="8"/>
  <c r="BK43" i="8"/>
  <c r="BK44" i="8"/>
  <c r="N47" i="8"/>
  <c r="BK51" i="8"/>
  <c r="BK53" i="8" s="1"/>
  <c r="BK57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2" i="8"/>
  <c r="BK73" i="8" s="1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H62" i="8" l="1"/>
  <c r="BD62" i="8"/>
  <c r="AZ62" i="8"/>
  <c r="AV62" i="8"/>
  <c r="AR62" i="8"/>
  <c r="AN62" i="8"/>
  <c r="AJ62" i="8"/>
  <c r="AF62" i="8"/>
  <c r="AB62" i="8"/>
  <c r="X62" i="8"/>
  <c r="T62" i="8"/>
  <c r="P62" i="8"/>
  <c r="BK46" i="8"/>
  <c r="K62" i="8"/>
  <c r="G62" i="8"/>
  <c r="C62" i="8"/>
  <c r="K5" i="9"/>
  <c r="K42" i="9" s="1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R62" i="8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R69" i="8" s="1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V28" i="8"/>
  <c r="AR28" i="8"/>
  <c r="AP28" i="8"/>
  <c r="AN28" i="8"/>
  <c r="AJ28" i="8"/>
  <c r="AH28" i="8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AF28" i="8"/>
  <c r="AD28" i="8"/>
  <c r="AB28" i="8"/>
  <c r="J28" i="8"/>
  <c r="D28" i="8"/>
  <c r="BI28" i="8"/>
  <c r="BG28" i="8"/>
  <c r="BE28" i="8"/>
  <c r="BC28" i="8"/>
  <c r="BA28" i="8"/>
  <c r="AY28" i="8"/>
  <c r="AW28" i="8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E28" i="8"/>
  <c r="C28" i="8"/>
  <c r="S47" i="8"/>
  <c r="BK47" i="8"/>
  <c r="D47" i="8"/>
  <c r="V28" i="8"/>
  <c r="BK27" i="8"/>
  <c r="BK15" i="8"/>
  <c r="I28" i="8"/>
  <c r="G69" i="8" l="1"/>
  <c r="AW69" i="8"/>
  <c r="BA69" i="8"/>
  <c r="BE69" i="8"/>
  <c r="BI69" i="8"/>
  <c r="AD69" i="8"/>
  <c r="AH69" i="8"/>
  <c r="AX69" i="8"/>
  <c r="AB69" i="8"/>
  <c r="AF69" i="8"/>
  <c r="N69" i="8"/>
  <c r="BC69" i="8"/>
  <c r="T69" i="8"/>
  <c r="AJ69" i="8"/>
  <c r="AV69" i="8"/>
  <c r="AZ69" i="8"/>
  <c r="AT69" i="8"/>
  <c r="BB69" i="8"/>
  <c r="F69" i="8"/>
  <c r="BF69" i="8"/>
  <c r="U69" i="8"/>
  <c r="AG69" i="8"/>
  <c r="AK69" i="8"/>
  <c r="AO69" i="8"/>
  <c r="AS69" i="8"/>
  <c r="V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S69" i="8"/>
  <c r="O69" i="8"/>
  <c r="AI69" i="8"/>
  <c r="AQ69" i="8"/>
  <c r="AU69" i="8"/>
  <c r="BK28" i="8"/>
  <c r="BK69" i="8" s="1"/>
</calcChain>
</file>

<file path=xl/sharedStrings.xml><?xml version="1.0" encoding="utf-8"?>
<sst xmlns="http://schemas.openxmlformats.org/spreadsheetml/2006/main" count="177" uniqueCount="132">
  <si>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</si>
  <si>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</si>
  <si>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</si>
  <si>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</si>
  <si>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</si>
  <si>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</si>
  <si>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</si>
  <si>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</si>
  <si>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</si>
  <si>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</si>
  <si>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</si>
  <si>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</si>
  <si>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</si>
  <si>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</si>
  <si>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</si>
  <si>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</si>
  <si>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</si>
  <si>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</si>
  <si>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</si>
  <si>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</si>
  <si>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</si>
  <si>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</si>
  <si>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</si>
  <si>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</si>
  <si>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</si>
  <si>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</si>
  <si>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</si>
  <si>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</si>
  <si>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</si>
  <si>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</si>
  <si>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</si>
  <si>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</si>
  <si>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</si>
  <si>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</si>
  <si>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</si>
  <si>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</si>
  <si>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</si>
  <si>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</si>
  <si>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</si>
  <si>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</si>
  <si>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</si>
  <si>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</si>
  <si>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</si>
  <si>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</si>
  <si>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</si>
  <si>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</si>
  <si>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</si>
  <si>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</si>
  <si>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</si>
  <si>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</si>
  <si>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</si>
  <si>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</si>
  <si>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</si>
  <si>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</si>
  <si>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</si>
  <si>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</si>
  <si>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</si>
  <si>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</si>
  <si>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</si>
  <si>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</si>
  <si>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</si>
  <si>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</si>
  <si>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</si>
  <si>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</si>
  <si>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</si>
  <si>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</si>
  <si>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</si>
  <si>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</si>
  <si>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</si>
  <si>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</si>
  <si>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</si>
  <si>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</si>
  <si>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</si>
  <si>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</si>
  <si>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</si>
  <si>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</si>
  <si>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</si>
  <si>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</si>
  <si>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</si>
  <si>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</si>
  <si>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</si>
  <si>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</si>
  <si>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</si>
  <si>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</si>
  <si>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</si>
  <si>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</si>
  <si>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</si>
  <si>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</si>
  <si>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</si>
  <si>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</si>
  <si>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</si>
  <si>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</si>
  <si>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</si>
  <si>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</si>
  <si>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</si>
  <si>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</si>
  <si>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</si>
  <si>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</si>
  <si>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</si>
  <si>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</si>
  <si>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</si>
  <si>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</si>
  <si>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</si>
  <si>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</si>
  <si>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</si>
  <si>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</si>
  <si>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</si>
  <si>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</si>
  <si>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</si>
  <si>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</si>
  <si>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</si>
  <si>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</si>
  <si>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</si>
  <si>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</si>
  <si>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</si>
  <si>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</si>
  <si>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</si>
  <si>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</si>
  <si>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</si>
  <si>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</si>
  <si>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</si>
  <si>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</si>
  <si>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</si>
  <si>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</si>
  <si>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</si>
  <si>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</si>
  <si>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</si>
  <si>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Healthcare Fund</t>
  </si>
  <si>
    <t>IDBI MIDCAP Fund</t>
  </si>
  <si>
    <t>IDBI Mutual Fund: Net Average Assets Under Management (AAUM) as on 31-October-2019
(All figures in Rs. Crore)</t>
  </si>
  <si>
    <t>Table showing State wise /Union Territory wise contribution to AAUM of category of schemes as on 31-October-2019</t>
  </si>
  <si>
    <t xml:space="preserve">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</si>
</sst>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(* #,##0.00_);_(* \(#,##0.00\);_(* &quot;-&quot;??_);_(@_)"/>
  </numFmts>
  <fonts count="15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92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43" fontId="0" fillId="0" borderId="0" xfId="0" applyNumberFormat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164" fontId="13" fillId="0" borderId="1" xfId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Fill="1" applyBorder="1"/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C88"/>
  <sheetViews>
    <sheetView showGridLines="0" topLeftCell="A7" zoomScale="85" zoomScaleNormal="85" workbookViewId="0">
      <selection activeCell="B11" sqref="B11"/>
    </sheetView>
  </sheetViews>
  <sheetFormatPr defaultRowHeight="12.75" x14ac:dyDescent="0.2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5.1406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67" width="12.42578125" style="3" bestFit="1" customWidth="1"/>
    <col min="68" max="16384" width="9.140625" style="3"/>
  </cols>
  <sheetData>
    <row r="1" spans="1:107" s="1" customFormat="1" ht="19.5" customHeight="1" thickBot="1" x14ac:dyDescent="0.35">
      <c r="A1" s="85" t="s">
        <v>75</v>
      </c>
      <c r="B1" s="62" t="s">
        <v>28</v>
      </c>
      <c r="C1" s="76" t="s">
        <v>129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8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0" customFormat="1" ht="18.75" customHeight="1" thickBot="1" x14ac:dyDescent="0.4">
      <c r="A2" s="86"/>
      <c r="B2" s="63"/>
      <c r="C2" s="64" t="s">
        <v>27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6"/>
      <c r="W2" s="64" t="s">
        <v>25</v>
      </c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6"/>
      <c r="AQ2" s="64" t="s">
        <v>26</v>
      </c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6"/>
      <c r="BK2" s="79" t="s">
        <v>23</v>
      </c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107" s="12" customFormat="1" ht="18.75" thickBot="1" x14ac:dyDescent="0.4">
      <c r="A3" s="86"/>
      <c r="B3" s="63"/>
      <c r="C3" s="70" t="s">
        <v>120</v>
      </c>
      <c r="D3" s="71"/>
      <c r="E3" s="71"/>
      <c r="F3" s="71"/>
      <c r="G3" s="71"/>
      <c r="H3" s="71"/>
      <c r="I3" s="71"/>
      <c r="J3" s="71"/>
      <c r="K3" s="71"/>
      <c r="L3" s="72"/>
      <c r="M3" s="70" t="s">
        <v>121</v>
      </c>
      <c r="N3" s="71"/>
      <c r="O3" s="71"/>
      <c r="P3" s="71"/>
      <c r="Q3" s="71"/>
      <c r="R3" s="71"/>
      <c r="S3" s="71"/>
      <c r="T3" s="71"/>
      <c r="U3" s="71"/>
      <c r="V3" s="72"/>
      <c r="W3" s="70" t="s">
        <v>120</v>
      </c>
      <c r="X3" s="71"/>
      <c r="Y3" s="71"/>
      <c r="Z3" s="71"/>
      <c r="AA3" s="71"/>
      <c r="AB3" s="71"/>
      <c r="AC3" s="71"/>
      <c r="AD3" s="71"/>
      <c r="AE3" s="71"/>
      <c r="AF3" s="72"/>
      <c r="AG3" s="70" t="s">
        <v>121</v>
      </c>
      <c r="AH3" s="71"/>
      <c r="AI3" s="71"/>
      <c r="AJ3" s="71"/>
      <c r="AK3" s="71"/>
      <c r="AL3" s="71"/>
      <c r="AM3" s="71"/>
      <c r="AN3" s="71"/>
      <c r="AO3" s="71"/>
      <c r="AP3" s="72"/>
      <c r="AQ3" s="70" t="s">
        <v>120</v>
      </c>
      <c r="AR3" s="71"/>
      <c r="AS3" s="71"/>
      <c r="AT3" s="71"/>
      <c r="AU3" s="71"/>
      <c r="AV3" s="71"/>
      <c r="AW3" s="71"/>
      <c r="AX3" s="71"/>
      <c r="AY3" s="71"/>
      <c r="AZ3" s="72"/>
      <c r="BA3" s="70" t="s">
        <v>121</v>
      </c>
      <c r="BB3" s="71"/>
      <c r="BC3" s="71"/>
      <c r="BD3" s="71"/>
      <c r="BE3" s="71"/>
      <c r="BF3" s="71"/>
      <c r="BG3" s="71"/>
      <c r="BH3" s="71"/>
      <c r="BI3" s="71"/>
      <c r="BJ3" s="72"/>
      <c r="BK3" s="80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</row>
    <row r="4" spans="1:107" s="12" customFormat="1" ht="18" x14ac:dyDescent="0.35">
      <c r="A4" s="86"/>
      <c r="B4" s="63"/>
      <c r="C4" s="67" t="s">
        <v>34</v>
      </c>
      <c r="D4" s="68"/>
      <c r="E4" s="68"/>
      <c r="F4" s="68"/>
      <c r="G4" s="69"/>
      <c r="H4" s="67" t="s">
        <v>35</v>
      </c>
      <c r="I4" s="68"/>
      <c r="J4" s="68"/>
      <c r="K4" s="68"/>
      <c r="L4" s="69"/>
      <c r="M4" s="67" t="s">
        <v>34</v>
      </c>
      <c r="N4" s="68"/>
      <c r="O4" s="68"/>
      <c r="P4" s="68"/>
      <c r="Q4" s="69"/>
      <c r="R4" s="67" t="s">
        <v>35</v>
      </c>
      <c r="S4" s="68"/>
      <c r="T4" s="68"/>
      <c r="U4" s="68"/>
      <c r="V4" s="69"/>
      <c r="W4" s="67" t="s">
        <v>34</v>
      </c>
      <c r="X4" s="68"/>
      <c r="Y4" s="68"/>
      <c r="Z4" s="68"/>
      <c r="AA4" s="69"/>
      <c r="AB4" s="67" t="s">
        <v>35</v>
      </c>
      <c r="AC4" s="68"/>
      <c r="AD4" s="68"/>
      <c r="AE4" s="68"/>
      <c r="AF4" s="69"/>
      <c r="AG4" s="67" t="s">
        <v>34</v>
      </c>
      <c r="AH4" s="68"/>
      <c r="AI4" s="68"/>
      <c r="AJ4" s="68"/>
      <c r="AK4" s="69"/>
      <c r="AL4" s="67" t="s">
        <v>35</v>
      </c>
      <c r="AM4" s="68"/>
      <c r="AN4" s="68"/>
      <c r="AO4" s="68"/>
      <c r="AP4" s="69"/>
      <c r="AQ4" s="67" t="s">
        <v>34</v>
      </c>
      <c r="AR4" s="68"/>
      <c r="AS4" s="68"/>
      <c r="AT4" s="68"/>
      <c r="AU4" s="69"/>
      <c r="AV4" s="67" t="s">
        <v>35</v>
      </c>
      <c r="AW4" s="68"/>
      <c r="AX4" s="68"/>
      <c r="AY4" s="68"/>
      <c r="AZ4" s="69"/>
      <c r="BA4" s="67" t="s">
        <v>34</v>
      </c>
      <c r="BB4" s="68"/>
      <c r="BC4" s="68"/>
      <c r="BD4" s="68"/>
      <c r="BE4" s="69"/>
      <c r="BF4" s="67" t="s">
        <v>35</v>
      </c>
      <c r="BG4" s="68"/>
      <c r="BH4" s="68"/>
      <c r="BI4" s="68"/>
      <c r="BJ4" s="69"/>
      <c r="BK4" s="80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</row>
    <row r="5" spans="1:107" s="8" customFormat="1" ht="15" customHeight="1" x14ac:dyDescent="0.3">
      <c r="A5" s="86"/>
      <c r="B5" s="63"/>
      <c r="C5" s="14">
        <v>1</v>
      </c>
      <c r="D5" s="13">
        <v>2</v>
      </c>
      <c r="E5" s="13">
        <v>3</v>
      </c>
      <c r="F5" s="13">
        <v>4</v>
      </c>
      <c r="G5" s="15">
        <v>5</v>
      </c>
      <c r="H5" s="14">
        <v>1</v>
      </c>
      <c r="I5" s="13">
        <v>2</v>
      </c>
      <c r="J5" s="13">
        <v>3</v>
      </c>
      <c r="K5" s="13">
        <v>4</v>
      </c>
      <c r="L5" s="15">
        <v>5</v>
      </c>
      <c r="M5" s="14">
        <v>1</v>
      </c>
      <c r="N5" s="13">
        <v>2</v>
      </c>
      <c r="O5" s="13">
        <v>3</v>
      </c>
      <c r="P5" s="13">
        <v>4</v>
      </c>
      <c r="Q5" s="15">
        <v>5</v>
      </c>
      <c r="R5" s="14">
        <v>1</v>
      </c>
      <c r="S5" s="13">
        <v>2</v>
      </c>
      <c r="T5" s="13">
        <v>3</v>
      </c>
      <c r="U5" s="13">
        <v>4</v>
      </c>
      <c r="V5" s="15">
        <v>5</v>
      </c>
      <c r="W5" s="14">
        <v>1</v>
      </c>
      <c r="X5" s="13">
        <v>2</v>
      </c>
      <c r="Y5" s="13">
        <v>3</v>
      </c>
      <c r="Z5" s="13">
        <v>4</v>
      </c>
      <c r="AA5" s="15">
        <v>5</v>
      </c>
      <c r="AB5" s="14">
        <v>1</v>
      </c>
      <c r="AC5" s="13">
        <v>2</v>
      </c>
      <c r="AD5" s="13">
        <v>3</v>
      </c>
      <c r="AE5" s="13">
        <v>4</v>
      </c>
      <c r="AF5" s="15">
        <v>5</v>
      </c>
      <c r="AG5" s="14">
        <v>1</v>
      </c>
      <c r="AH5" s="13">
        <v>2</v>
      </c>
      <c r="AI5" s="13">
        <v>3</v>
      </c>
      <c r="AJ5" s="13">
        <v>4</v>
      </c>
      <c r="AK5" s="15">
        <v>5</v>
      </c>
      <c r="AL5" s="14">
        <v>1</v>
      </c>
      <c r="AM5" s="13">
        <v>2</v>
      </c>
      <c r="AN5" s="13">
        <v>3</v>
      </c>
      <c r="AO5" s="13">
        <v>4</v>
      </c>
      <c r="AP5" s="15">
        <v>5</v>
      </c>
      <c r="AQ5" s="14">
        <v>1</v>
      </c>
      <c r="AR5" s="13">
        <v>2</v>
      </c>
      <c r="AS5" s="13">
        <v>3</v>
      </c>
      <c r="AT5" s="13">
        <v>4</v>
      </c>
      <c r="AU5" s="15">
        <v>5</v>
      </c>
      <c r="AV5" s="14">
        <v>1</v>
      </c>
      <c r="AW5" s="13">
        <v>2</v>
      </c>
      <c r="AX5" s="13">
        <v>3</v>
      </c>
      <c r="AY5" s="13">
        <v>4</v>
      </c>
      <c r="AZ5" s="15">
        <v>5</v>
      </c>
      <c r="BA5" s="14">
        <v>1</v>
      </c>
      <c r="BB5" s="13">
        <v>2</v>
      </c>
      <c r="BC5" s="13">
        <v>3</v>
      </c>
      <c r="BD5" s="13">
        <v>4</v>
      </c>
      <c r="BE5" s="15">
        <v>5</v>
      </c>
      <c r="BF5" s="14">
        <v>1</v>
      </c>
      <c r="BG5" s="13">
        <v>2</v>
      </c>
      <c r="BH5" s="13">
        <v>3</v>
      </c>
      <c r="BI5" s="13">
        <v>4</v>
      </c>
      <c r="BJ5" s="15">
        <v>5</v>
      </c>
      <c r="BK5" s="81"/>
      <c r="BL5" s="5"/>
      <c r="BM5" s="5"/>
      <c r="BN5" s="5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</row>
    <row r="6" spans="1:107" x14ac:dyDescent="0.2">
      <c r="A6" s="16" t="s">
        <v>0</v>
      </c>
      <c r="B6" s="19" t="s">
        <v>6</v>
      </c>
      <c r="C6" s="73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5"/>
    </row>
    <row r="7" spans="1:107" x14ac:dyDescent="0.2">
      <c r="A7" s="16" t="s">
        <v>76</v>
      </c>
      <c r="B7" s="19" t="s">
        <v>12</v>
      </c>
      <c r="C7" s="73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5"/>
    </row>
    <row r="8" spans="1:107" x14ac:dyDescent="0.2">
      <c r="A8" s="16"/>
      <c r="B8" s="29" t="s">
        <v>101</v>
      </c>
      <c r="C8" s="35">
        <v>0</v>
      </c>
      <c r="D8" s="35">
        <v>69.457196713483398</v>
      </c>
      <c r="E8" s="35">
        <v>85.013371631129004</v>
      </c>
      <c r="F8" s="35">
        <v>0</v>
      </c>
      <c r="G8" s="35">
        <v>0</v>
      </c>
      <c r="H8" s="35">
        <v>4.1882265750740997</v>
      </c>
      <c r="I8" s="35">
        <v>290.86378338628685</v>
      </c>
      <c r="J8" s="35">
        <v>218.92458537628858</v>
      </c>
      <c r="K8" s="35">
        <v>0</v>
      </c>
      <c r="L8" s="35">
        <v>85.156530080117193</v>
      </c>
      <c r="M8" s="35">
        <v>0</v>
      </c>
      <c r="N8" s="35">
        <v>0</v>
      </c>
      <c r="O8" s="35">
        <v>0</v>
      </c>
      <c r="P8" s="35">
        <v>0</v>
      </c>
      <c r="Q8" s="35">
        <v>0</v>
      </c>
      <c r="R8" s="35">
        <v>1.8289107018506003</v>
      </c>
      <c r="S8" s="35">
        <v>59.362811946773704</v>
      </c>
      <c r="T8" s="35">
        <v>351.69752531481907</v>
      </c>
      <c r="U8" s="35">
        <v>0</v>
      </c>
      <c r="V8" s="35">
        <v>9.0502573685437984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3.4335707921759013</v>
      </c>
      <c r="AC8" s="35">
        <v>83.914726523380295</v>
      </c>
      <c r="AD8" s="35">
        <v>41.154126190354205</v>
      </c>
      <c r="AE8" s="35">
        <v>0</v>
      </c>
      <c r="AF8" s="35">
        <v>102.54370595678411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3.285760396043</v>
      </c>
      <c r="AM8" s="35">
        <v>47.371105210061899</v>
      </c>
      <c r="AN8" s="35">
        <v>323.79291877715758</v>
      </c>
      <c r="AO8" s="35">
        <v>0</v>
      </c>
      <c r="AP8" s="35">
        <v>49.580957447788506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5.2062007693600014</v>
      </c>
      <c r="AW8" s="35">
        <v>48.952232418352494</v>
      </c>
      <c r="AX8" s="35">
        <v>20.507982061128899</v>
      </c>
      <c r="AY8" s="35">
        <v>0</v>
      </c>
      <c r="AZ8" s="35">
        <v>36.477294901798096</v>
      </c>
      <c r="BA8" s="35">
        <v>0</v>
      </c>
      <c r="BB8" s="35">
        <v>0</v>
      </c>
      <c r="BC8" s="35">
        <v>0</v>
      </c>
      <c r="BD8" s="35">
        <v>0</v>
      </c>
      <c r="BE8" s="35">
        <v>0</v>
      </c>
      <c r="BF8" s="35">
        <v>1.3184769047613998</v>
      </c>
      <c r="BG8" s="35">
        <v>1.3682363288707</v>
      </c>
      <c r="BH8" s="35">
        <v>13.0517986194511</v>
      </c>
      <c r="BI8" s="35">
        <v>0</v>
      </c>
      <c r="BJ8" s="35">
        <v>1.5492515832562002</v>
      </c>
      <c r="BK8" s="36">
        <f>SUM(C8:BJ8)</f>
        <v>1959.0515439750909</v>
      </c>
    </row>
    <row r="9" spans="1:107" x14ac:dyDescent="0.2">
      <c r="A9" s="16"/>
      <c r="B9" s="21" t="s">
        <v>85</v>
      </c>
      <c r="C9" s="33">
        <f t="shared" ref="C9:BJ9" si="0">SUM(C8)</f>
        <v>0</v>
      </c>
      <c r="D9" s="33">
        <f t="shared" si="0"/>
        <v>69.457196713483398</v>
      </c>
      <c r="E9" s="33">
        <f t="shared" si="0"/>
        <v>85.013371631129004</v>
      </c>
      <c r="F9" s="33">
        <f t="shared" si="0"/>
        <v>0</v>
      </c>
      <c r="G9" s="33">
        <f t="shared" si="0"/>
        <v>0</v>
      </c>
      <c r="H9" s="33">
        <f t="shared" si="0"/>
        <v>4.1882265750740997</v>
      </c>
      <c r="I9" s="33">
        <f t="shared" si="0"/>
        <v>290.86378338628685</v>
      </c>
      <c r="J9" s="33">
        <f t="shared" si="0"/>
        <v>218.92458537628858</v>
      </c>
      <c r="K9" s="33">
        <f t="shared" si="0"/>
        <v>0</v>
      </c>
      <c r="L9" s="33">
        <f t="shared" si="0"/>
        <v>85.156530080117193</v>
      </c>
      <c r="M9" s="33">
        <f t="shared" si="0"/>
        <v>0</v>
      </c>
      <c r="N9" s="33">
        <f t="shared" si="0"/>
        <v>0</v>
      </c>
      <c r="O9" s="33">
        <f t="shared" si="0"/>
        <v>0</v>
      </c>
      <c r="P9" s="33">
        <f t="shared" si="0"/>
        <v>0</v>
      </c>
      <c r="Q9" s="33">
        <f t="shared" si="0"/>
        <v>0</v>
      </c>
      <c r="R9" s="33">
        <f t="shared" si="0"/>
        <v>1.8289107018506003</v>
      </c>
      <c r="S9" s="33">
        <f t="shared" si="0"/>
        <v>59.362811946773704</v>
      </c>
      <c r="T9" s="33">
        <f t="shared" si="0"/>
        <v>351.69752531481907</v>
      </c>
      <c r="U9" s="33">
        <f t="shared" si="0"/>
        <v>0</v>
      </c>
      <c r="V9" s="33">
        <f t="shared" si="0"/>
        <v>9.0502573685437984</v>
      </c>
      <c r="W9" s="33">
        <f t="shared" si="0"/>
        <v>0</v>
      </c>
      <c r="X9" s="33">
        <f t="shared" si="0"/>
        <v>0</v>
      </c>
      <c r="Y9" s="33">
        <f t="shared" si="0"/>
        <v>0</v>
      </c>
      <c r="Z9" s="33">
        <f t="shared" si="0"/>
        <v>0</v>
      </c>
      <c r="AA9" s="33">
        <f t="shared" si="0"/>
        <v>0</v>
      </c>
      <c r="AB9" s="33">
        <f t="shared" si="0"/>
        <v>3.4335707921759013</v>
      </c>
      <c r="AC9" s="33">
        <f t="shared" si="0"/>
        <v>83.914726523380295</v>
      </c>
      <c r="AD9" s="33">
        <f t="shared" si="0"/>
        <v>41.154126190354205</v>
      </c>
      <c r="AE9" s="33">
        <f t="shared" si="0"/>
        <v>0</v>
      </c>
      <c r="AF9" s="33">
        <f t="shared" si="0"/>
        <v>102.54370595678411</v>
      </c>
      <c r="AG9" s="33">
        <f t="shared" si="0"/>
        <v>0</v>
      </c>
      <c r="AH9" s="33">
        <f t="shared" si="0"/>
        <v>0</v>
      </c>
      <c r="AI9" s="33">
        <f t="shared" si="0"/>
        <v>0</v>
      </c>
      <c r="AJ9" s="33">
        <f t="shared" si="0"/>
        <v>0</v>
      </c>
      <c r="AK9" s="33">
        <f t="shared" si="0"/>
        <v>0</v>
      </c>
      <c r="AL9" s="33">
        <f t="shared" si="0"/>
        <v>3.285760396043</v>
      </c>
      <c r="AM9" s="33">
        <f t="shared" si="0"/>
        <v>47.371105210061899</v>
      </c>
      <c r="AN9" s="33">
        <f t="shared" si="0"/>
        <v>323.79291877715758</v>
      </c>
      <c r="AO9" s="33">
        <f t="shared" si="0"/>
        <v>0</v>
      </c>
      <c r="AP9" s="33">
        <f t="shared" si="0"/>
        <v>49.580957447788506</v>
      </c>
      <c r="AQ9" s="33">
        <f t="shared" si="0"/>
        <v>0</v>
      </c>
      <c r="AR9" s="33">
        <f t="shared" si="0"/>
        <v>0</v>
      </c>
      <c r="AS9" s="33">
        <f t="shared" si="0"/>
        <v>0</v>
      </c>
      <c r="AT9" s="33">
        <f t="shared" si="0"/>
        <v>0</v>
      </c>
      <c r="AU9" s="33">
        <f t="shared" si="0"/>
        <v>0</v>
      </c>
      <c r="AV9" s="33">
        <f>(SUM(AV8))</f>
        <v>5.2062007693600014</v>
      </c>
      <c r="AW9" s="33">
        <f>(SUM(AW8))</f>
        <v>48.952232418352494</v>
      </c>
      <c r="AX9" s="33">
        <f t="shared" si="0"/>
        <v>20.507982061128899</v>
      </c>
      <c r="AY9" s="33">
        <f t="shared" si="0"/>
        <v>0</v>
      </c>
      <c r="AZ9" s="33">
        <f t="shared" si="0"/>
        <v>36.477294901798096</v>
      </c>
      <c r="BA9" s="33">
        <f t="shared" si="0"/>
        <v>0</v>
      </c>
      <c r="BB9" s="33">
        <f t="shared" si="0"/>
        <v>0</v>
      </c>
      <c r="BC9" s="33">
        <f t="shared" si="0"/>
        <v>0</v>
      </c>
      <c r="BD9" s="33">
        <f t="shared" si="0"/>
        <v>0</v>
      </c>
      <c r="BE9" s="33">
        <f t="shared" si="0"/>
        <v>0</v>
      </c>
      <c r="BF9" s="33">
        <f t="shared" si="0"/>
        <v>1.3184769047613998</v>
      </c>
      <c r="BG9" s="33">
        <f t="shared" si="0"/>
        <v>1.3682363288707</v>
      </c>
      <c r="BH9" s="33">
        <f t="shared" si="0"/>
        <v>13.0517986194511</v>
      </c>
      <c r="BI9" s="33">
        <f t="shared" si="0"/>
        <v>0</v>
      </c>
      <c r="BJ9" s="33">
        <f t="shared" si="0"/>
        <v>1.5492515832562002</v>
      </c>
      <c r="BK9" s="31">
        <f>SUM(BK8)</f>
        <v>1959.0515439750909</v>
      </c>
    </row>
    <row r="10" spans="1:107" x14ac:dyDescent="0.2">
      <c r="A10" s="16" t="s">
        <v>77</v>
      </c>
      <c r="B10" s="20" t="s">
        <v>3</v>
      </c>
      <c r="C10" s="73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5"/>
    </row>
    <row r="11" spans="1:107" x14ac:dyDescent="0.2">
      <c r="A11" s="16"/>
      <c r="B11" s="29" t="s">
        <v>102</v>
      </c>
      <c r="C11" s="35">
        <v>0</v>
      </c>
      <c r="D11" s="35">
        <v>0.6840310756129</v>
      </c>
      <c r="E11" s="35">
        <v>0</v>
      </c>
      <c r="F11" s="35">
        <v>0</v>
      </c>
      <c r="G11" s="35">
        <v>0</v>
      </c>
      <c r="H11" s="35">
        <v>0.19740812519160003</v>
      </c>
      <c r="I11" s="35">
        <v>5.6532564935400001E-2</v>
      </c>
      <c r="J11" s="35">
        <v>0</v>
      </c>
      <c r="K11" s="35">
        <v>0</v>
      </c>
      <c r="L11" s="35">
        <v>4.5025732452210407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0.15356317354650001</v>
      </c>
      <c r="S11" s="35">
        <v>0.25791061725789999</v>
      </c>
      <c r="T11" s="35">
        <v>0.89718612719349988</v>
      </c>
      <c r="U11" s="35">
        <v>0</v>
      </c>
      <c r="V11" s="35">
        <v>0.28894869987080002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1.0871927449603001</v>
      </c>
      <c r="AC11" s="35">
        <v>0.29731412212880004</v>
      </c>
      <c r="AD11" s="35">
        <v>0</v>
      </c>
      <c r="AE11" s="35">
        <v>0</v>
      </c>
      <c r="AF11" s="35">
        <v>2.1889521454823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0.87962294344420033</v>
      </c>
      <c r="AM11" s="35">
        <v>0</v>
      </c>
      <c r="AN11" s="35">
        <v>0.85037082080640003</v>
      </c>
      <c r="AO11" s="35">
        <v>0</v>
      </c>
      <c r="AP11" s="35">
        <v>1.6714814275144998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0.24284544815840001</v>
      </c>
      <c r="AW11" s="35">
        <v>3.0644099903222002</v>
      </c>
      <c r="AX11" s="35">
        <v>6.5758697431288997</v>
      </c>
      <c r="AY11" s="35">
        <v>0</v>
      </c>
      <c r="AZ11" s="35">
        <v>0.41723530335449999</v>
      </c>
      <c r="BA11" s="35">
        <v>0</v>
      </c>
      <c r="BB11" s="35">
        <v>0</v>
      </c>
      <c r="BC11" s="35">
        <v>0</v>
      </c>
      <c r="BD11" s="35">
        <v>0</v>
      </c>
      <c r="BE11" s="35">
        <v>0</v>
      </c>
      <c r="BF11" s="35">
        <v>7.6794339257200001E-2</v>
      </c>
      <c r="BG11" s="35">
        <v>4.7713234709600004E-2</v>
      </c>
      <c r="BH11" s="35">
        <v>0</v>
      </c>
      <c r="BI11" s="35">
        <v>0</v>
      </c>
      <c r="BJ11" s="35">
        <v>0.34856740358049998</v>
      </c>
      <c r="BK11" s="36">
        <f>SUM(C11:BJ11)</f>
        <v>24.786523295677441</v>
      </c>
      <c r="BL11" s="37"/>
      <c r="BO11" s="37"/>
    </row>
    <row r="12" spans="1:107" x14ac:dyDescent="0.2">
      <c r="A12" s="16"/>
      <c r="B12" s="21" t="s">
        <v>86</v>
      </c>
      <c r="C12" s="33">
        <f t="shared" ref="C12:BJ12" si="1">SUM(C11)</f>
        <v>0</v>
      </c>
      <c r="D12" s="33">
        <f t="shared" si="1"/>
        <v>0.6840310756129</v>
      </c>
      <c r="E12" s="33">
        <f t="shared" si="1"/>
        <v>0</v>
      </c>
      <c r="F12" s="33">
        <f t="shared" si="1"/>
        <v>0</v>
      </c>
      <c r="G12" s="33">
        <f t="shared" si="1"/>
        <v>0</v>
      </c>
      <c r="H12" s="33">
        <f t="shared" si="1"/>
        <v>0.19740812519160003</v>
      </c>
      <c r="I12" s="33">
        <f t="shared" si="1"/>
        <v>5.6532564935400001E-2</v>
      </c>
      <c r="J12" s="33">
        <f t="shared" si="1"/>
        <v>0</v>
      </c>
      <c r="K12" s="33">
        <f t="shared" si="1"/>
        <v>0</v>
      </c>
      <c r="L12" s="33">
        <f t="shared" si="1"/>
        <v>4.5025732452210407</v>
      </c>
      <c r="M12" s="33">
        <f t="shared" si="1"/>
        <v>0</v>
      </c>
      <c r="N12" s="33">
        <f t="shared" si="1"/>
        <v>0</v>
      </c>
      <c r="O12" s="33">
        <f t="shared" si="1"/>
        <v>0</v>
      </c>
      <c r="P12" s="33">
        <f t="shared" si="1"/>
        <v>0</v>
      </c>
      <c r="Q12" s="33">
        <f t="shared" si="1"/>
        <v>0</v>
      </c>
      <c r="R12" s="33">
        <f t="shared" si="1"/>
        <v>0.15356317354650001</v>
      </c>
      <c r="S12" s="33">
        <f t="shared" si="1"/>
        <v>0.25791061725789999</v>
      </c>
      <c r="T12" s="33">
        <f t="shared" si="1"/>
        <v>0.89718612719349988</v>
      </c>
      <c r="U12" s="33">
        <f t="shared" si="1"/>
        <v>0</v>
      </c>
      <c r="V12" s="33">
        <f t="shared" si="1"/>
        <v>0.28894869987080002</v>
      </c>
      <c r="W12" s="33">
        <f t="shared" si="1"/>
        <v>0</v>
      </c>
      <c r="X12" s="33">
        <f t="shared" si="1"/>
        <v>0</v>
      </c>
      <c r="Y12" s="33">
        <f t="shared" si="1"/>
        <v>0</v>
      </c>
      <c r="Z12" s="33">
        <f t="shared" si="1"/>
        <v>0</v>
      </c>
      <c r="AA12" s="33">
        <f t="shared" si="1"/>
        <v>0</v>
      </c>
      <c r="AB12" s="33">
        <f t="shared" si="1"/>
        <v>1.0871927449603001</v>
      </c>
      <c r="AC12" s="33">
        <f t="shared" si="1"/>
        <v>0.29731412212880004</v>
      </c>
      <c r="AD12" s="33">
        <f t="shared" si="1"/>
        <v>0</v>
      </c>
      <c r="AE12" s="33">
        <f t="shared" si="1"/>
        <v>0</v>
      </c>
      <c r="AF12" s="33">
        <f t="shared" si="1"/>
        <v>2.1889521454823</v>
      </c>
      <c r="AG12" s="33">
        <f t="shared" si="1"/>
        <v>0</v>
      </c>
      <c r="AH12" s="33">
        <f t="shared" si="1"/>
        <v>0</v>
      </c>
      <c r="AI12" s="33">
        <f t="shared" si="1"/>
        <v>0</v>
      </c>
      <c r="AJ12" s="33">
        <f t="shared" si="1"/>
        <v>0</v>
      </c>
      <c r="AK12" s="33">
        <f t="shared" si="1"/>
        <v>0</v>
      </c>
      <c r="AL12" s="33">
        <f t="shared" si="1"/>
        <v>0.87962294344420033</v>
      </c>
      <c r="AM12" s="33">
        <f t="shared" si="1"/>
        <v>0</v>
      </c>
      <c r="AN12" s="33">
        <f t="shared" si="1"/>
        <v>0.85037082080640003</v>
      </c>
      <c r="AO12" s="33">
        <f t="shared" si="1"/>
        <v>0</v>
      </c>
      <c r="AP12" s="33">
        <f t="shared" si="1"/>
        <v>1.6714814275144998</v>
      </c>
      <c r="AQ12" s="33">
        <f t="shared" si="1"/>
        <v>0</v>
      </c>
      <c r="AR12" s="33">
        <f t="shared" si="1"/>
        <v>0</v>
      </c>
      <c r="AS12" s="33">
        <f t="shared" si="1"/>
        <v>0</v>
      </c>
      <c r="AT12" s="33">
        <f t="shared" si="1"/>
        <v>0</v>
      </c>
      <c r="AU12" s="33">
        <f t="shared" si="1"/>
        <v>0</v>
      </c>
      <c r="AV12" s="33">
        <f>(SUM(AV11))</f>
        <v>0.24284544815840001</v>
      </c>
      <c r="AW12" s="33">
        <f>(SUM(AW11))</f>
        <v>3.0644099903222002</v>
      </c>
      <c r="AX12" s="33">
        <f t="shared" si="1"/>
        <v>6.5758697431288997</v>
      </c>
      <c r="AY12" s="33">
        <f t="shared" si="1"/>
        <v>0</v>
      </c>
      <c r="AZ12" s="33">
        <f t="shared" si="1"/>
        <v>0.41723530335449999</v>
      </c>
      <c r="BA12" s="33">
        <f t="shared" si="1"/>
        <v>0</v>
      </c>
      <c r="BB12" s="33">
        <f t="shared" si="1"/>
        <v>0</v>
      </c>
      <c r="BC12" s="33">
        <f t="shared" si="1"/>
        <v>0</v>
      </c>
      <c r="BD12" s="33">
        <f t="shared" si="1"/>
        <v>0</v>
      </c>
      <c r="BE12" s="33">
        <f t="shared" si="1"/>
        <v>0</v>
      </c>
      <c r="BF12" s="33">
        <f t="shared" si="1"/>
        <v>7.6794339257200001E-2</v>
      </c>
      <c r="BG12" s="33">
        <f t="shared" si="1"/>
        <v>4.7713234709600004E-2</v>
      </c>
      <c r="BH12" s="33">
        <f t="shared" si="1"/>
        <v>0</v>
      </c>
      <c r="BI12" s="33">
        <f t="shared" si="1"/>
        <v>0</v>
      </c>
      <c r="BJ12" s="33">
        <f t="shared" si="1"/>
        <v>0.34856740358049998</v>
      </c>
      <c r="BK12" s="34">
        <f>SUM(BK11)</f>
        <v>24.786523295677441</v>
      </c>
    </row>
    <row r="13" spans="1:107" x14ac:dyDescent="0.2">
      <c r="A13" s="16" t="s">
        <v>78</v>
      </c>
      <c r="B13" s="20" t="s">
        <v>10</v>
      </c>
      <c r="C13" s="73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5"/>
    </row>
    <row r="14" spans="1:107" x14ac:dyDescent="0.2">
      <c r="A14" s="16"/>
      <c r="B14" s="21" t="s">
        <v>36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0</v>
      </c>
      <c r="BH14" s="35">
        <v>0</v>
      </c>
      <c r="BI14" s="35">
        <v>0</v>
      </c>
      <c r="BJ14" s="35">
        <v>0</v>
      </c>
      <c r="BK14" s="36">
        <f t="shared" ref="BK14" si="2">SUM(C14:BJ14)</f>
        <v>0</v>
      </c>
    </row>
    <row r="15" spans="1:107" x14ac:dyDescent="0.2">
      <c r="A15" s="16"/>
      <c r="B15" s="21" t="s">
        <v>93</v>
      </c>
      <c r="C15" s="34">
        <f t="shared" ref="C15:AH15" si="3">SUM(C14:C14)</f>
        <v>0</v>
      </c>
      <c r="D15" s="34">
        <f t="shared" si="3"/>
        <v>0</v>
      </c>
      <c r="E15" s="34">
        <f t="shared" si="3"/>
        <v>0</v>
      </c>
      <c r="F15" s="34">
        <f t="shared" si="3"/>
        <v>0</v>
      </c>
      <c r="G15" s="34">
        <f t="shared" si="3"/>
        <v>0</v>
      </c>
      <c r="H15" s="34">
        <f t="shared" si="3"/>
        <v>0</v>
      </c>
      <c r="I15" s="34">
        <f t="shared" si="3"/>
        <v>0</v>
      </c>
      <c r="J15" s="34">
        <f t="shared" si="3"/>
        <v>0</v>
      </c>
      <c r="K15" s="34">
        <f t="shared" si="3"/>
        <v>0</v>
      </c>
      <c r="L15" s="34">
        <f t="shared" si="3"/>
        <v>0</v>
      </c>
      <c r="M15" s="34">
        <f t="shared" si="3"/>
        <v>0</v>
      </c>
      <c r="N15" s="34">
        <f t="shared" si="3"/>
        <v>0</v>
      </c>
      <c r="O15" s="34">
        <f t="shared" si="3"/>
        <v>0</v>
      </c>
      <c r="P15" s="34">
        <f t="shared" si="3"/>
        <v>0</v>
      </c>
      <c r="Q15" s="34">
        <f t="shared" si="3"/>
        <v>0</v>
      </c>
      <c r="R15" s="34">
        <f t="shared" si="3"/>
        <v>0</v>
      </c>
      <c r="S15" s="34">
        <f t="shared" si="3"/>
        <v>0</v>
      </c>
      <c r="T15" s="34">
        <f t="shared" si="3"/>
        <v>0</v>
      </c>
      <c r="U15" s="34">
        <f t="shared" si="3"/>
        <v>0</v>
      </c>
      <c r="V15" s="34">
        <f t="shared" si="3"/>
        <v>0</v>
      </c>
      <c r="W15" s="34">
        <f t="shared" si="3"/>
        <v>0</v>
      </c>
      <c r="X15" s="34">
        <f t="shared" si="3"/>
        <v>0</v>
      </c>
      <c r="Y15" s="34">
        <f t="shared" si="3"/>
        <v>0</v>
      </c>
      <c r="Z15" s="34">
        <f t="shared" si="3"/>
        <v>0</v>
      </c>
      <c r="AA15" s="34">
        <f t="shared" si="3"/>
        <v>0</v>
      </c>
      <c r="AB15" s="34">
        <f t="shared" si="3"/>
        <v>0</v>
      </c>
      <c r="AC15" s="34">
        <f t="shared" si="3"/>
        <v>0</v>
      </c>
      <c r="AD15" s="34">
        <f t="shared" si="3"/>
        <v>0</v>
      </c>
      <c r="AE15" s="34">
        <f t="shared" si="3"/>
        <v>0</v>
      </c>
      <c r="AF15" s="34">
        <f t="shared" si="3"/>
        <v>0</v>
      </c>
      <c r="AG15" s="34">
        <f t="shared" si="3"/>
        <v>0</v>
      </c>
      <c r="AH15" s="34">
        <f t="shared" si="3"/>
        <v>0</v>
      </c>
      <c r="AI15" s="34">
        <f t="shared" ref="AI15:BK15" si="4">SUM(AI14:AI14)</f>
        <v>0</v>
      </c>
      <c r="AJ15" s="34">
        <f t="shared" si="4"/>
        <v>0</v>
      </c>
      <c r="AK15" s="34">
        <f t="shared" si="4"/>
        <v>0</v>
      </c>
      <c r="AL15" s="34">
        <f t="shared" si="4"/>
        <v>0</v>
      </c>
      <c r="AM15" s="34">
        <f t="shared" si="4"/>
        <v>0</v>
      </c>
      <c r="AN15" s="34">
        <f t="shared" si="4"/>
        <v>0</v>
      </c>
      <c r="AO15" s="34">
        <f t="shared" si="4"/>
        <v>0</v>
      </c>
      <c r="AP15" s="34">
        <f t="shared" si="4"/>
        <v>0</v>
      </c>
      <c r="AQ15" s="34">
        <f t="shared" si="4"/>
        <v>0</v>
      </c>
      <c r="AR15" s="34">
        <f t="shared" si="4"/>
        <v>0</v>
      </c>
      <c r="AS15" s="34">
        <f t="shared" si="4"/>
        <v>0</v>
      </c>
      <c r="AT15" s="34">
        <f t="shared" si="4"/>
        <v>0</v>
      </c>
      <c r="AU15" s="34">
        <f t="shared" si="4"/>
        <v>0</v>
      </c>
      <c r="AV15" s="34">
        <f t="shared" si="4"/>
        <v>0</v>
      </c>
      <c r="AW15" s="34">
        <f t="shared" si="4"/>
        <v>0</v>
      </c>
      <c r="AX15" s="34">
        <f t="shared" si="4"/>
        <v>0</v>
      </c>
      <c r="AY15" s="34">
        <f t="shared" si="4"/>
        <v>0</v>
      </c>
      <c r="AZ15" s="34">
        <f t="shared" si="4"/>
        <v>0</v>
      </c>
      <c r="BA15" s="34">
        <f t="shared" si="4"/>
        <v>0</v>
      </c>
      <c r="BB15" s="34">
        <f t="shared" si="4"/>
        <v>0</v>
      </c>
      <c r="BC15" s="34">
        <f t="shared" si="4"/>
        <v>0</v>
      </c>
      <c r="BD15" s="34">
        <f t="shared" si="4"/>
        <v>0</v>
      </c>
      <c r="BE15" s="34">
        <f t="shared" si="4"/>
        <v>0</v>
      </c>
      <c r="BF15" s="34">
        <f t="shared" si="4"/>
        <v>0</v>
      </c>
      <c r="BG15" s="34">
        <f t="shared" si="4"/>
        <v>0</v>
      </c>
      <c r="BH15" s="34">
        <f t="shared" si="4"/>
        <v>0</v>
      </c>
      <c r="BI15" s="34">
        <f t="shared" si="4"/>
        <v>0</v>
      </c>
      <c r="BJ15" s="34">
        <f t="shared" si="4"/>
        <v>0</v>
      </c>
      <c r="BK15" s="34">
        <f t="shared" si="4"/>
        <v>0</v>
      </c>
    </row>
    <row r="16" spans="1:107" x14ac:dyDescent="0.2">
      <c r="A16" s="16" t="s">
        <v>79</v>
      </c>
      <c r="B16" s="20" t="s">
        <v>13</v>
      </c>
      <c r="C16" s="73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5"/>
    </row>
    <row r="17" spans="1:67" x14ac:dyDescent="0.2">
      <c r="A17" s="16"/>
      <c r="B17" s="21" t="s">
        <v>36</v>
      </c>
      <c r="C17" s="31">
        <v>0</v>
      </c>
      <c r="D17" s="30">
        <v>0</v>
      </c>
      <c r="E17" s="30">
        <v>0</v>
      </c>
      <c r="F17" s="30">
        <v>0</v>
      </c>
      <c r="G17" s="32">
        <v>0</v>
      </c>
      <c r="H17" s="31">
        <v>0</v>
      </c>
      <c r="I17" s="30">
        <v>0</v>
      </c>
      <c r="J17" s="30">
        <v>0</v>
      </c>
      <c r="K17" s="30">
        <v>0</v>
      </c>
      <c r="L17" s="32">
        <v>0</v>
      </c>
      <c r="M17" s="31">
        <v>0</v>
      </c>
      <c r="N17" s="30">
        <v>0</v>
      </c>
      <c r="O17" s="30">
        <v>0</v>
      </c>
      <c r="P17" s="30">
        <v>0</v>
      </c>
      <c r="Q17" s="32">
        <v>0</v>
      </c>
      <c r="R17" s="31">
        <v>0</v>
      </c>
      <c r="S17" s="30">
        <v>0</v>
      </c>
      <c r="T17" s="30">
        <v>0</v>
      </c>
      <c r="U17" s="30">
        <v>0</v>
      </c>
      <c r="V17" s="32">
        <v>0</v>
      </c>
      <c r="W17" s="31">
        <v>0</v>
      </c>
      <c r="X17" s="30">
        <v>0</v>
      </c>
      <c r="Y17" s="30">
        <v>0</v>
      </c>
      <c r="Z17" s="30">
        <v>0</v>
      </c>
      <c r="AA17" s="32">
        <v>0</v>
      </c>
      <c r="AB17" s="31">
        <v>0</v>
      </c>
      <c r="AC17" s="30">
        <v>0</v>
      </c>
      <c r="AD17" s="30">
        <v>0</v>
      </c>
      <c r="AE17" s="30">
        <v>0</v>
      </c>
      <c r="AF17" s="32">
        <v>0</v>
      </c>
      <c r="AG17" s="31">
        <v>0</v>
      </c>
      <c r="AH17" s="30">
        <v>0</v>
      </c>
      <c r="AI17" s="30">
        <v>0</v>
      </c>
      <c r="AJ17" s="30">
        <v>0</v>
      </c>
      <c r="AK17" s="32">
        <v>0</v>
      </c>
      <c r="AL17" s="31">
        <v>0</v>
      </c>
      <c r="AM17" s="30">
        <v>0</v>
      </c>
      <c r="AN17" s="30">
        <v>0</v>
      </c>
      <c r="AO17" s="30">
        <v>0</v>
      </c>
      <c r="AP17" s="32">
        <v>0</v>
      </c>
      <c r="AQ17" s="31">
        <v>0</v>
      </c>
      <c r="AR17" s="30">
        <v>0</v>
      </c>
      <c r="AS17" s="30">
        <v>0</v>
      </c>
      <c r="AT17" s="30">
        <v>0</v>
      </c>
      <c r="AU17" s="32">
        <v>0</v>
      </c>
      <c r="AV17" s="31">
        <v>0</v>
      </c>
      <c r="AW17" s="30">
        <v>0</v>
      </c>
      <c r="AX17" s="30">
        <v>0</v>
      </c>
      <c r="AY17" s="30">
        <v>0</v>
      </c>
      <c r="AZ17" s="32">
        <v>0</v>
      </c>
      <c r="BA17" s="31">
        <v>0</v>
      </c>
      <c r="BB17" s="30">
        <v>0</v>
      </c>
      <c r="BC17" s="30">
        <v>0</v>
      </c>
      <c r="BD17" s="30">
        <v>0</v>
      </c>
      <c r="BE17" s="32">
        <v>0</v>
      </c>
      <c r="BF17" s="31">
        <v>0</v>
      </c>
      <c r="BG17" s="30">
        <v>0</v>
      </c>
      <c r="BH17" s="30">
        <v>0</v>
      </c>
      <c r="BI17" s="30">
        <v>0</v>
      </c>
      <c r="BJ17" s="32">
        <v>0</v>
      </c>
      <c r="BK17" s="36">
        <f>SUM(C17:BJ17)</f>
        <v>0</v>
      </c>
    </row>
    <row r="18" spans="1:67" x14ac:dyDescent="0.2">
      <c r="A18" s="16"/>
      <c r="B18" s="21" t="s">
        <v>92</v>
      </c>
      <c r="C18" s="33">
        <f t="shared" ref="C18:BJ18" si="5">SUM(C17)</f>
        <v>0</v>
      </c>
      <c r="D18" s="33">
        <f t="shared" si="5"/>
        <v>0</v>
      </c>
      <c r="E18" s="33">
        <f t="shared" si="5"/>
        <v>0</v>
      </c>
      <c r="F18" s="33">
        <f t="shared" si="5"/>
        <v>0</v>
      </c>
      <c r="G18" s="33">
        <f t="shared" si="5"/>
        <v>0</v>
      </c>
      <c r="H18" s="33">
        <f t="shared" si="5"/>
        <v>0</v>
      </c>
      <c r="I18" s="33">
        <f t="shared" si="5"/>
        <v>0</v>
      </c>
      <c r="J18" s="33">
        <f t="shared" si="5"/>
        <v>0</v>
      </c>
      <c r="K18" s="33">
        <f t="shared" si="5"/>
        <v>0</v>
      </c>
      <c r="L18" s="33">
        <f t="shared" si="5"/>
        <v>0</v>
      </c>
      <c r="M18" s="33">
        <f t="shared" si="5"/>
        <v>0</v>
      </c>
      <c r="N18" s="33">
        <f t="shared" si="5"/>
        <v>0</v>
      </c>
      <c r="O18" s="33">
        <f t="shared" si="5"/>
        <v>0</v>
      </c>
      <c r="P18" s="33">
        <f t="shared" si="5"/>
        <v>0</v>
      </c>
      <c r="Q18" s="33">
        <f t="shared" si="5"/>
        <v>0</v>
      </c>
      <c r="R18" s="33">
        <f t="shared" si="5"/>
        <v>0</v>
      </c>
      <c r="S18" s="33">
        <f t="shared" si="5"/>
        <v>0</v>
      </c>
      <c r="T18" s="33">
        <f t="shared" si="5"/>
        <v>0</v>
      </c>
      <c r="U18" s="33">
        <f t="shared" si="5"/>
        <v>0</v>
      </c>
      <c r="V18" s="33">
        <f t="shared" si="5"/>
        <v>0</v>
      </c>
      <c r="W18" s="33">
        <f t="shared" si="5"/>
        <v>0</v>
      </c>
      <c r="X18" s="33">
        <f t="shared" si="5"/>
        <v>0</v>
      </c>
      <c r="Y18" s="33">
        <f t="shared" si="5"/>
        <v>0</v>
      </c>
      <c r="Z18" s="33">
        <f t="shared" si="5"/>
        <v>0</v>
      </c>
      <c r="AA18" s="33">
        <f t="shared" si="5"/>
        <v>0</v>
      </c>
      <c r="AB18" s="33">
        <f t="shared" si="5"/>
        <v>0</v>
      </c>
      <c r="AC18" s="33">
        <f t="shared" si="5"/>
        <v>0</v>
      </c>
      <c r="AD18" s="33">
        <f t="shared" si="5"/>
        <v>0</v>
      </c>
      <c r="AE18" s="33">
        <f t="shared" si="5"/>
        <v>0</v>
      </c>
      <c r="AF18" s="33">
        <f t="shared" si="5"/>
        <v>0</v>
      </c>
      <c r="AG18" s="33">
        <f t="shared" si="5"/>
        <v>0</v>
      </c>
      <c r="AH18" s="33">
        <f t="shared" si="5"/>
        <v>0</v>
      </c>
      <c r="AI18" s="33">
        <f t="shared" si="5"/>
        <v>0</v>
      </c>
      <c r="AJ18" s="33">
        <f t="shared" si="5"/>
        <v>0</v>
      </c>
      <c r="AK18" s="33">
        <f t="shared" si="5"/>
        <v>0</v>
      </c>
      <c r="AL18" s="33">
        <f t="shared" si="5"/>
        <v>0</v>
      </c>
      <c r="AM18" s="33">
        <f t="shared" si="5"/>
        <v>0</v>
      </c>
      <c r="AN18" s="33">
        <f t="shared" si="5"/>
        <v>0</v>
      </c>
      <c r="AO18" s="33">
        <f t="shared" si="5"/>
        <v>0</v>
      </c>
      <c r="AP18" s="33">
        <f t="shared" si="5"/>
        <v>0</v>
      </c>
      <c r="AQ18" s="33">
        <f t="shared" si="5"/>
        <v>0</v>
      </c>
      <c r="AR18" s="33">
        <f t="shared" si="5"/>
        <v>0</v>
      </c>
      <c r="AS18" s="33">
        <f t="shared" si="5"/>
        <v>0</v>
      </c>
      <c r="AT18" s="33">
        <f t="shared" si="5"/>
        <v>0</v>
      </c>
      <c r="AU18" s="33">
        <f t="shared" si="5"/>
        <v>0</v>
      </c>
      <c r="AV18" s="33">
        <f t="shared" si="5"/>
        <v>0</v>
      </c>
      <c r="AW18" s="33">
        <f t="shared" si="5"/>
        <v>0</v>
      </c>
      <c r="AX18" s="33">
        <f t="shared" si="5"/>
        <v>0</v>
      </c>
      <c r="AY18" s="33">
        <f t="shared" si="5"/>
        <v>0</v>
      </c>
      <c r="AZ18" s="33">
        <f t="shared" si="5"/>
        <v>0</v>
      </c>
      <c r="BA18" s="33">
        <f t="shared" si="5"/>
        <v>0</v>
      </c>
      <c r="BB18" s="33">
        <f t="shared" si="5"/>
        <v>0</v>
      </c>
      <c r="BC18" s="33">
        <f t="shared" si="5"/>
        <v>0</v>
      </c>
      <c r="BD18" s="33">
        <f t="shared" si="5"/>
        <v>0</v>
      </c>
      <c r="BE18" s="33">
        <f t="shared" si="5"/>
        <v>0</v>
      </c>
      <c r="BF18" s="33">
        <f t="shared" si="5"/>
        <v>0</v>
      </c>
      <c r="BG18" s="33">
        <f t="shared" si="5"/>
        <v>0</v>
      </c>
      <c r="BH18" s="33">
        <f t="shared" si="5"/>
        <v>0</v>
      </c>
      <c r="BI18" s="33">
        <f t="shared" si="5"/>
        <v>0</v>
      </c>
      <c r="BJ18" s="33">
        <f t="shared" si="5"/>
        <v>0</v>
      </c>
      <c r="BK18" s="34">
        <f>SUM(BK17)</f>
        <v>0</v>
      </c>
    </row>
    <row r="19" spans="1:67" x14ac:dyDescent="0.2">
      <c r="A19" s="16" t="s">
        <v>81</v>
      </c>
      <c r="B19" s="28" t="s">
        <v>97</v>
      </c>
      <c r="C19" s="73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5"/>
    </row>
    <row r="20" spans="1:67" x14ac:dyDescent="0.2">
      <c r="A20" s="16"/>
      <c r="B20" s="21" t="s">
        <v>36</v>
      </c>
      <c r="C20" s="31">
        <v>0</v>
      </c>
      <c r="D20" s="30">
        <v>0</v>
      </c>
      <c r="E20" s="30">
        <v>0</v>
      </c>
      <c r="F20" s="30">
        <v>0</v>
      </c>
      <c r="G20" s="32">
        <v>0</v>
      </c>
      <c r="H20" s="31">
        <v>0</v>
      </c>
      <c r="I20" s="30">
        <v>0</v>
      </c>
      <c r="J20" s="30">
        <v>0</v>
      </c>
      <c r="K20" s="30">
        <v>0</v>
      </c>
      <c r="L20" s="32">
        <v>0</v>
      </c>
      <c r="M20" s="31">
        <v>0</v>
      </c>
      <c r="N20" s="30">
        <v>0</v>
      </c>
      <c r="O20" s="30">
        <v>0</v>
      </c>
      <c r="P20" s="30">
        <v>0</v>
      </c>
      <c r="Q20" s="32">
        <v>0</v>
      </c>
      <c r="R20" s="31">
        <v>0</v>
      </c>
      <c r="S20" s="30">
        <v>0</v>
      </c>
      <c r="T20" s="30">
        <v>0</v>
      </c>
      <c r="U20" s="30">
        <v>0</v>
      </c>
      <c r="V20" s="32">
        <v>0</v>
      </c>
      <c r="W20" s="31">
        <v>0</v>
      </c>
      <c r="X20" s="30">
        <v>0</v>
      </c>
      <c r="Y20" s="30">
        <v>0</v>
      </c>
      <c r="Z20" s="30">
        <v>0</v>
      </c>
      <c r="AA20" s="32">
        <v>0</v>
      </c>
      <c r="AB20" s="31">
        <v>0</v>
      </c>
      <c r="AC20" s="30">
        <v>0</v>
      </c>
      <c r="AD20" s="30">
        <v>0</v>
      </c>
      <c r="AE20" s="30">
        <v>0</v>
      </c>
      <c r="AF20" s="32">
        <v>0</v>
      </c>
      <c r="AG20" s="31">
        <v>0</v>
      </c>
      <c r="AH20" s="30">
        <v>0</v>
      </c>
      <c r="AI20" s="30">
        <v>0</v>
      </c>
      <c r="AJ20" s="30">
        <v>0</v>
      </c>
      <c r="AK20" s="32">
        <v>0</v>
      </c>
      <c r="AL20" s="31">
        <v>0</v>
      </c>
      <c r="AM20" s="30">
        <v>0</v>
      </c>
      <c r="AN20" s="30">
        <v>0</v>
      </c>
      <c r="AO20" s="30">
        <v>0</v>
      </c>
      <c r="AP20" s="32">
        <v>0</v>
      </c>
      <c r="AQ20" s="31">
        <v>0</v>
      </c>
      <c r="AR20" s="30">
        <v>0</v>
      </c>
      <c r="AS20" s="30">
        <v>0</v>
      </c>
      <c r="AT20" s="30">
        <v>0</v>
      </c>
      <c r="AU20" s="32">
        <v>0</v>
      </c>
      <c r="AV20" s="31">
        <v>0</v>
      </c>
      <c r="AW20" s="30">
        <v>0</v>
      </c>
      <c r="AX20" s="30">
        <v>0</v>
      </c>
      <c r="AY20" s="30">
        <v>0</v>
      </c>
      <c r="AZ20" s="32">
        <v>0</v>
      </c>
      <c r="BA20" s="31">
        <v>0</v>
      </c>
      <c r="BB20" s="30">
        <v>0</v>
      </c>
      <c r="BC20" s="30">
        <v>0</v>
      </c>
      <c r="BD20" s="30">
        <v>0</v>
      </c>
      <c r="BE20" s="32">
        <v>0</v>
      </c>
      <c r="BF20" s="31">
        <v>0</v>
      </c>
      <c r="BG20" s="30">
        <v>0</v>
      </c>
      <c r="BH20" s="30">
        <v>0</v>
      </c>
      <c r="BI20" s="30">
        <v>0</v>
      </c>
      <c r="BJ20" s="32">
        <v>0</v>
      </c>
      <c r="BK20" s="36">
        <f>SUM(C20:BJ20)</f>
        <v>0</v>
      </c>
    </row>
    <row r="21" spans="1:67" x14ac:dyDescent="0.2">
      <c r="A21" s="16"/>
      <c r="B21" s="21" t="s">
        <v>91</v>
      </c>
      <c r="C21" s="33">
        <f t="shared" ref="C21:BJ21" si="6">SUM(C20)</f>
        <v>0</v>
      </c>
      <c r="D21" s="33">
        <f t="shared" si="6"/>
        <v>0</v>
      </c>
      <c r="E21" s="33">
        <f t="shared" si="6"/>
        <v>0</v>
      </c>
      <c r="F21" s="33">
        <f t="shared" si="6"/>
        <v>0</v>
      </c>
      <c r="G21" s="33">
        <f t="shared" si="6"/>
        <v>0</v>
      </c>
      <c r="H21" s="33">
        <f t="shared" si="6"/>
        <v>0</v>
      </c>
      <c r="I21" s="33">
        <f t="shared" si="6"/>
        <v>0</v>
      </c>
      <c r="J21" s="33">
        <f t="shared" si="6"/>
        <v>0</v>
      </c>
      <c r="K21" s="33">
        <f t="shared" si="6"/>
        <v>0</v>
      </c>
      <c r="L21" s="33">
        <f t="shared" si="6"/>
        <v>0</v>
      </c>
      <c r="M21" s="33">
        <f t="shared" si="6"/>
        <v>0</v>
      </c>
      <c r="N21" s="33">
        <f t="shared" si="6"/>
        <v>0</v>
      </c>
      <c r="O21" s="33">
        <f t="shared" si="6"/>
        <v>0</v>
      </c>
      <c r="P21" s="33">
        <f t="shared" si="6"/>
        <v>0</v>
      </c>
      <c r="Q21" s="33">
        <f t="shared" si="6"/>
        <v>0</v>
      </c>
      <c r="R21" s="33">
        <f t="shared" si="6"/>
        <v>0</v>
      </c>
      <c r="S21" s="33">
        <f t="shared" si="6"/>
        <v>0</v>
      </c>
      <c r="T21" s="33">
        <f t="shared" si="6"/>
        <v>0</v>
      </c>
      <c r="U21" s="33">
        <f t="shared" si="6"/>
        <v>0</v>
      </c>
      <c r="V21" s="33">
        <f t="shared" si="6"/>
        <v>0</v>
      </c>
      <c r="W21" s="33">
        <f t="shared" si="6"/>
        <v>0</v>
      </c>
      <c r="X21" s="33">
        <f t="shared" si="6"/>
        <v>0</v>
      </c>
      <c r="Y21" s="33">
        <f t="shared" si="6"/>
        <v>0</v>
      </c>
      <c r="Z21" s="33">
        <f t="shared" si="6"/>
        <v>0</v>
      </c>
      <c r="AA21" s="33">
        <f t="shared" si="6"/>
        <v>0</v>
      </c>
      <c r="AB21" s="33">
        <f t="shared" si="6"/>
        <v>0</v>
      </c>
      <c r="AC21" s="33">
        <f t="shared" si="6"/>
        <v>0</v>
      </c>
      <c r="AD21" s="33">
        <f t="shared" si="6"/>
        <v>0</v>
      </c>
      <c r="AE21" s="33">
        <f t="shared" si="6"/>
        <v>0</v>
      </c>
      <c r="AF21" s="33">
        <f t="shared" si="6"/>
        <v>0</v>
      </c>
      <c r="AG21" s="33">
        <f t="shared" si="6"/>
        <v>0</v>
      </c>
      <c r="AH21" s="33">
        <f t="shared" si="6"/>
        <v>0</v>
      </c>
      <c r="AI21" s="33">
        <f t="shared" si="6"/>
        <v>0</v>
      </c>
      <c r="AJ21" s="33">
        <f t="shared" si="6"/>
        <v>0</v>
      </c>
      <c r="AK21" s="33">
        <f t="shared" si="6"/>
        <v>0</v>
      </c>
      <c r="AL21" s="33">
        <f t="shared" si="6"/>
        <v>0</v>
      </c>
      <c r="AM21" s="33">
        <f t="shared" si="6"/>
        <v>0</v>
      </c>
      <c r="AN21" s="33">
        <f t="shared" si="6"/>
        <v>0</v>
      </c>
      <c r="AO21" s="33">
        <f t="shared" si="6"/>
        <v>0</v>
      </c>
      <c r="AP21" s="33">
        <f t="shared" si="6"/>
        <v>0</v>
      </c>
      <c r="AQ21" s="33">
        <f t="shared" si="6"/>
        <v>0</v>
      </c>
      <c r="AR21" s="33">
        <f t="shared" si="6"/>
        <v>0</v>
      </c>
      <c r="AS21" s="33">
        <f t="shared" si="6"/>
        <v>0</v>
      </c>
      <c r="AT21" s="33">
        <f t="shared" si="6"/>
        <v>0</v>
      </c>
      <c r="AU21" s="33">
        <f t="shared" si="6"/>
        <v>0</v>
      </c>
      <c r="AV21" s="33">
        <f t="shared" si="6"/>
        <v>0</v>
      </c>
      <c r="AW21" s="33">
        <f t="shared" si="6"/>
        <v>0</v>
      </c>
      <c r="AX21" s="33">
        <f t="shared" si="6"/>
        <v>0</v>
      </c>
      <c r="AY21" s="33">
        <f t="shared" si="6"/>
        <v>0</v>
      </c>
      <c r="AZ21" s="33">
        <f t="shared" si="6"/>
        <v>0</v>
      </c>
      <c r="BA21" s="33">
        <f t="shared" si="6"/>
        <v>0</v>
      </c>
      <c r="BB21" s="33">
        <f t="shared" si="6"/>
        <v>0</v>
      </c>
      <c r="BC21" s="33">
        <f t="shared" si="6"/>
        <v>0</v>
      </c>
      <c r="BD21" s="33">
        <f t="shared" si="6"/>
        <v>0</v>
      </c>
      <c r="BE21" s="33">
        <f t="shared" si="6"/>
        <v>0</v>
      </c>
      <c r="BF21" s="33">
        <f t="shared" si="6"/>
        <v>0</v>
      </c>
      <c r="BG21" s="33">
        <f t="shared" si="6"/>
        <v>0</v>
      </c>
      <c r="BH21" s="33">
        <f t="shared" si="6"/>
        <v>0</v>
      </c>
      <c r="BI21" s="33">
        <f t="shared" si="6"/>
        <v>0</v>
      </c>
      <c r="BJ21" s="33">
        <f t="shared" si="6"/>
        <v>0</v>
      </c>
      <c r="BK21" s="34">
        <f>SUM(BK20)</f>
        <v>0</v>
      </c>
    </row>
    <row r="22" spans="1:67" x14ac:dyDescent="0.2">
      <c r="A22" s="16" t="s">
        <v>82</v>
      </c>
      <c r="B22" s="20" t="s">
        <v>14</v>
      </c>
      <c r="C22" s="73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5"/>
    </row>
    <row r="23" spans="1:67" x14ac:dyDescent="0.2">
      <c r="A23" s="16"/>
      <c r="B23" s="29" t="s">
        <v>103</v>
      </c>
      <c r="C23" s="35">
        <v>0</v>
      </c>
      <c r="D23" s="35">
        <v>0.66053501141930004</v>
      </c>
      <c r="E23" s="35">
        <v>0</v>
      </c>
      <c r="F23" s="35">
        <v>0</v>
      </c>
      <c r="G23" s="35">
        <v>0</v>
      </c>
      <c r="H23" s="35">
        <v>7.4708684612099993E-2</v>
      </c>
      <c r="I23" s="35">
        <v>0.100055624</v>
      </c>
      <c r="J23" s="35">
        <v>0</v>
      </c>
      <c r="K23" s="35">
        <v>0</v>
      </c>
      <c r="L23" s="35">
        <v>6.5739696903100012E-2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6.7950802966400006E-2</v>
      </c>
      <c r="S23" s="35">
        <v>0</v>
      </c>
      <c r="T23" s="35">
        <v>0.48277477487080001</v>
      </c>
      <c r="U23" s="35">
        <v>0</v>
      </c>
      <c r="V23" s="35">
        <v>0.1040571781612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2.1638020752429989</v>
      </c>
      <c r="AC23" s="35">
        <v>1.69540267229</v>
      </c>
      <c r="AD23" s="35">
        <v>0.30183540216120003</v>
      </c>
      <c r="AE23" s="35">
        <v>0</v>
      </c>
      <c r="AF23" s="35">
        <v>3.4214120941266999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1.3903105461788001</v>
      </c>
      <c r="AM23" s="35">
        <v>0.22956860406439999</v>
      </c>
      <c r="AN23" s="35">
        <v>7.6696548387000005E-2</v>
      </c>
      <c r="AO23" s="35">
        <v>0</v>
      </c>
      <c r="AP23" s="35">
        <v>1.4107627242247001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1.6052756548272999</v>
      </c>
      <c r="AW23" s="35">
        <v>5.3101255155705074</v>
      </c>
      <c r="AX23" s="35">
        <v>1.5084976960322001</v>
      </c>
      <c r="AY23" s="35">
        <v>0</v>
      </c>
      <c r="AZ23" s="35">
        <v>2.5435224656427997</v>
      </c>
      <c r="BA23" s="35">
        <v>0</v>
      </c>
      <c r="BB23" s="35">
        <v>0</v>
      </c>
      <c r="BC23" s="35">
        <v>0</v>
      </c>
      <c r="BD23" s="35">
        <v>0</v>
      </c>
      <c r="BE23" s="35">
        <v>0</v>
      </c>
      <c r="BF23" s="35">
        <v>0.30943680031879994</v>
      </c>
      <c r="BG23" s="35">
        <v>0.50374600235470002</v>
      </c>
      <c r="BH23" s="35">
        <v>0</v>
      </c>
      <c r="BI23" s="35">
        <v>0</v>
      </c>
      <c r="BJ23" s="35">
        <v>0.29257385387079998</v>
      </c>
      <c r="BK23" s="36">
        <f>SUM(C23:BJ23)</f>
        <v>24.318790428225803</v>
      </c>
      <c r="BL23" s="37"/>
      <c r="BN23" s="37"/>
    </row>
    <row r="24" spans="1:67" x14ac:dyDescent="0.2">
      <c r="A24" s="16"/>
      <c r="B24" s="29" t="s">
        <v>115</v>
      </c>
      <c r="C24" s="35">
        <v>0</v>
      </c>
      <c r="D24" s="35">
        <v>0.66835541767740003</v>
      </c>
      <c r="E24" s="35">
        <v>0</v>
      </c>
      <c r="F24" s="35">
        <v>0</v>
      </c>
      <c r="G24" s="35">
        <v>0</v>
      </c>
      <c r="H24" s="35">
        <v>0.2300228641914</v>
      </c>
      <c r="I24" s="35">
        <v>4.7734270257999999E-2</v>
      </c>
      <c r="J24" s="35">
        <v>0.86976554458060007</v>
      </c>
      <c r="K24" s="35">
        <v>0</v>
      </c>
      <c r="L24" s="35">
        <v>0.78176103954770004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0.29311277770830002</v>
      </c>
      <c r="S24" s="35">
        <v>8.1374684838000002E-3</v>
      </c>
      <c r="T24" s="35">
        <v>0</v>
      </c>
      <c r="U24" s="35">
        <v>0</v>
      </c>
      <c r="V24" s="35">
        <v>9.8819178677300001E-2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2.0621472857626997</v>
      </c>
      <c r="AC24" s="35">
        <v>3.3969380598704997</v>
      </c>
      <c r="AD24" s="35">
        <v>0</v>
      </c>
      <c r="AE24" s="35">
        <v>0</v>
      </c>
      <c r="AF24" s="35">
        <v>6.012765294996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2.3949379444049987</v>
      </c>
      <c r="AM24" s="35">
        <v>7.0841639831609005</v>
      </c>
      <c r="AN24" s="35">
        <v>7.5878211235805004</v>
      </c>
      <c r="AO24" s="35">
        <v>0</v>
      </c>
      <c r="AP24" s="35">
        <v>4.7869137220283005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  <c r="AV24" s="35">
        <v>2.5761346544385</v>
      </c>
      <c r="AW24" s="35">
        <v>13.841645588513511</v>
      </c>
      <c r="AX24" s="35">
        <v>0</v>
      </c>
      <c r="AY24" s="35">
        <v>0</v>
      </c>
      <c r="AZ24" s="35">
        <v>10.775297916834399</v>
      </c>
      <c r="BA24" s="35">
        <v>0</v>
      </c>
      <c r="BB24" s="35">
        <v>0</v>
      </c>
      <c r="BC24" s="35">
        <v>0</v>
      </c>
      <c r="BD24" s="35">
        <v>0</v>
      </c>
      <c r="BE24" s="35">
        <v>0</v>
      </c>
      <c r="BF24" s="35">
        <v>0.48772637977010003</v>
      </c>
      <c r="BG24" s="35">
        <v>9.9816185290200005E-2</v>
      </c>
      <c r="BH24" s="35">
        <v>1.3406521310000001</v>
      </c>
      <c r="BI24" s="35">
        <v>0</v>
      </c>
      <c r="BJ24" s="35">
        <v>0.74476828335409995</v>
      </c>
      <c r="BK24" s="36">
        <f>SUM(C24:BJ24)</f>
        <v>66.189437114129205</v>
      </c>
      <c r="BL24" s="37"/>
      <c r="BM24" s="38"/>
      <c r="BN24" s="37"/>
    </row>
    <row r="25" spans="1:67" x14ac:dyDescent="0.2">
      <c r="A25" s="16"/>
      <c r="B25" s="29" t="s">
        <v>104</v>
      </c>
      <c r="C25" s="35">
        <v>0</v>
      </c>
      <c r="D25" s="35">
        <v>8.6289703579030999</v>
      </c>
      <c r="E25" s="35">
        <v>0</v>
      </c>
      <c r="F25" s="35">
        <v>0</v>
      </c>
      <c r="G25" s="35">
        <v>0</v>
      </c>
      <c r="H25" s="35">
        <v>0.24153321793349997</v>
      </c>
      <c r="I25" s="35">
        <v>5.3444134193000002E-3</v>
      </c>
      <c r="J25" s="35">
        <v>0</v>
      </c>
      <c r="K25" s="35">
        <v>0</v>
      </c>
      <c r="L25" s="35">
        <v>0.83514349683829991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0.13455779380540001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0.38826389973990005</v>
      </c>
      <c r="AC25" s="35">
        <v>3.249284838E-4</v>
      </c>
      <c r="AD25" s="35">
        <v>0</v>
      </c>
      <c r="AE25" s="35">
        <v>0</v>
      </c>
      <c r="AF25" s="35">
        <v>3.4360120253538997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0.20929471183729997</v>
      </c>
      <c r="AM25" s="35">
        <v>6.6485813516100001E-2</v>
      </c>
      <c r="AN25" s="35">
        <v>2.0114755212578999</v>
      </c>
      <c r="AO25" s="35">
        <v>0</v>
      </c>
      <c r="AP25" s="35">
        <v>0.64004115409619999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0.85923936686630009</v>
      </c>
      <c r="AW25" s="35">
        <v>17.302006869629675</v>
      </c>
      <c r="AX25" s="35">
        <v>0</v>
      </c>
      <c r="AY25" s="35">
        <v>0</v>
      </c>
      <c r="AZ25" s="35">
        <v>3.1583199442565006</v>
      </c>
      <c r="BA25" s="35">
        <v>0</v>
      </c>
      <c r="BB25" s="35">
        <v>0</v>
      </c>
      <c r="BC25" s="35">
        <v>0</v>
      </c>
      <c r="BD25" s="35">
        <v>0</v>
      </c>
      <c r="BE25" s="35">
        <v>0</v>
      </c>
      <c r="BF25" s="35">
        <v>9.3514418127700005E-2</v>
      </c>
      <c r="BG25" s="35">
        <v>0.33336302341930002</v>
      </c>
      <c r="BH25" s="35">
        <v>0</v>
      </c>
      <c r="BI25" s="35">
        <v>0</v>
      </c>
      <c r="BJ25" s="35">
        <v>0.67228108154810007</v>
      </c>
      <c r="BK25" s="36">
        <f>SUM(C25:BJ25)</f>
        <v>39.016172038032273</v>
      </c>
      <c r="BM25" s="37"/>
      <c r="BO25" s="37"/>
    </row>
    <row r="26" spans="1:67" x14ac:dyDescent="0.2">
      <c r="A26" s="16"/>
      <c r="B26" s="29" t="s">
        <v>105</v>
      </c>
      <c r="C26" s="35">
        <v>0</v>
      </c>
      <c r="D26" s="35">
        <v>0.7308215648709</v>
      </c>
      <c r="E26" s="35">
        <v>0</v>
      </c>
      <c r="F26" s="35">
        <v>0</v>
      </c>
      <c r="G26" s="35">
        <v>0</v>
      </c>
      <c r="H26" s="35">
        <v>0.68196125770409999</v>
      </c>
      <c r="I26" s="35">
        <v>2.8619239330317998</v>
      </c>
      <c r="J26" s="35">
        <v>6.2109299224838006</v>
      </c>
      <c r="K26" s="35">
        <v>0</v>
      </c>
      <c r="L26" s="35">
        <v>8.9627888187068994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0.51595387360889999</v>
      </c>
      <c r="S26" s="35">
        <v>0.348262521903</v>
      </c>
      <c r="T26" s="35">
        <v>33.113836026857243</v>
      </c>
      <c r="U26" s="35">
        <v>0</v>
      </c>
      <c r="V26" s="35">
        <v>0.8601994269344001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1.4576530385105999</v>
      </c>
      <c r="AC26" s="35">
        <v>15.446757965256502</v>
      </c>
      <c r="AD26" s="35">
        <v>0</v>
      </c>
      <c r="AE26" s="35">
        <v>0</v>
      </c>
      <c r="AF26" s="35">
        <v>38.663298484637906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1.4337816507992998</v>
      </c>
      <c r="AM26" s="35">
        <v>3.2815014343220001</v>
      </c>
      <c r="AN26" s="35">
        <v>0.56916070180639999</v>
      </c>
      <c r="AO26" s="35">
        <v>0</v>
      </c>
      <c r="AP26" s="35">
        <v>10.204076420380801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2.178300637271501</v>
      </c>
      <c r="AW26" s="35">
        <v>17.596551042352502</v>
      </c>
      <c r="AX26" s="35">
        <v>1.5503108925806002</v>
      </c>
      <c r="AY26" s="35">
        <v>0</v>
      </c>
      <c r="AZ26" s="35">
        <v>14.695806378604299</v>
      </c>
      <c r="BA26" s="35">
        <v>0</v>
      </c>
      <c r="BB26" s="35">
        <v>0</v>
      </c>
      <c r="BC26" s="35">
        <v>0</v>
      </c>
      <c r="BD26" s="35">
        <v>0</v>
      </c>
      <c r="BE26" s="35">
        <v>0</v>
      </c>
      <c r="BF26" s="35">
        <v>0.75466978560590015</v>
      </c>
      <c r="BG26" s="35">
        <v>3.5684996197088004</v>
      </c>
      <c r="BH26" s="35">
        <v>4.2483716668707991</v>
      </c>
      <c r="BI26" s="35">
        <v>0</v>
      </c>
      <c r="BJ26" s="35">
        <v>4.0312575177076004</v>
      </c>
      <c r="BK26" s="36">
        <f>SUM(C26:BJ26)</f>
        <v>173.96667458251656</v>
      </c>
      <c r="BL26" s="37"/>
      <c r="BN26" s="37"/>
    </row>
    <row r="27" spans="1:67" x14ac:dyDescent="0.2">
      <c r="A27" s="16"/>
      <c r="B27" s="21" t="s">
        <v>90</v>
      </c>
      <c r="C27" s="33">
        <f>SUM(C23:C26)</f>
        <v>0</v>
      </c>
      <c r="D27" s="33">
        <f t="shared" ref="D27:BJ27" si="7">SUM(D23:D26)</f>
        <v>10.6886823518707</v>
      </c>
      <c r="E27" s="33">
        <f t="shared" si="7"/>
        <v>0</v>
      </c>
      <c r="F27" s="33">
        <f t="shared" si="7"/>
        <v>0</v>
      </c>
      <c r="G27" s="33">
        <f t="shared" si="7"/>
        <v>0</v>
      </c>
      <c r="H27" s="33">
        <f t="shared" si="7"/>
        <v>1.2282260244411001</v>
      </c>
      <c r="I27" s="33">
        <f t="shared" si="7"/>
        <v>3.0150582407091</v>
      </c>
      <c r="J27" s="33">
        <f t="shared" si="7"/>
        <v>7.0806954670644009</v>
      </c>
      <c r="K27" s="33">
        <f t="shared" si="7"/>
        <v>0</v>
      </c>
      <c r="L27" s="33">
        <f t="shared" si="7"/>
        <v>10.645433051995999</v>
      </c>
      <c r="M27" s="33">
        <f t="shared" si="7"/>
        <v>0</v>
      </c>
      <c r="N27" s="33">
        <f t="shared" si="7"/>
        <v>0</v>
      </c>
      <c r="O27" s="33">
        <f t="shared" si="7"/>
        <v>0</v>
      </c>
      <c r="P27" s="33">
        <f t="shared" si="7"/>
        <v>0</v>
      </c>
      <c r="Q27" s="33">
        <f t="shared" si="7"/>
        <v>0</v>
      </c>
      <c r="R27" s="33">
        <f t="shared" si="7"/>
        <v>1.0115752480890001</v>
      </c>
      <c r="S27" s="33">
        <f t="shared" si="7"/>
        <v>0.35639999038679998</v>
      </c>
      <c r="T27" s="33">
        <f t="shared" si="7"/>
        <v>33.59661080172804</v>
      </c>
      <c r="U27" s="33">
        <f t="shared" si="7"/>
        <v>0</v>
      </c>
      <c r="V27" s="33">
        <f t="shared" si="7"/>
        <v>1.0630757837729001</v>
      </c>
      <c r="W27" s="33">
        <f t="shared" si="7"/>
        <v>0</v>
      </c>
      <c r="X27" s="33">
        <f t="shared" si="7"/>
        <v>0</v>
      </c>
      <c r="Y27" s="33">
        <f t="shared" si="7"/>
        <v>0</v>
      </c>
      <c r="Z27" s="33">
        <f t="shared" si="7"/>
        <v>0</v>
      </c>
      <c r="AA27" s="33">
        <f t="shared" si="7"/>
        <v>0</v>
      </c>
      <c r="AB27" s="33">
        <f t="shared" si="7"/>
        <v>6.0718662992561976</v>
      </c>
      <c r="AC27" s="33">
        <f t="shared" si="7"/>
        <v>20.539423625900803</v>
      </c>
      <c r="AD27" s="33">
        <f t="shared" si="7"/>
        <v>0.30183540216120003</v>
      </c>
      <c r="AE27" s="33">
        <f t="shared" si="7"/>
        <v>0</v>
      </c>
      <c r="AF27" s="33">
        <f t="shared" si="7"/>
        <v>51.533487899114505</v>
      </c>
      <c r="AG27" s="33">
        <f t="shared" si="7"/>
        <v>0</v>
      </c>
      <c r="AH27" s="33">
        <f t="shared" si="7"/>
        <v>0</v>
      </c>
      <c r="AI27" s="33">
        <f t="shared" si="7"/>
        <v>0</v>
      </c>
      <c r="AJ27" s="33">
        <f t="shared" si="7"/>
        <v>0</v>
      </c>
      <c r="AK27" s="33">
        <f t="shared" si="7"/>
        <v>0</v>
      </c>
      <c r="AL27" s="33">
        <f t="shared" si="7"/>
        <v>5.4283248532203983</v>
      </c>
      <c r="AM27" s="33">
        <f t="shared" si="7"/>
        <v>10.661719835063401</v>
      </c>
      <c r="AN27" s="33">
        <f t="shared" si="7"/>
        <v>10.2451538950318</v>
      </c>
      <c r="AO27" s="33">
        <f t="shared" si="7"/>
        <v>0</v>
      </c>
      <c r="AP27" s="33">
        <f t="shared" si="7"/>
        <v>17.041794020730002</v>
      </c>
      <c r="AQ27" s="33">
        <f t="shared" si="7"/>
        <v>0</v>
      </c>
      <c r="AR27" s="33">
        <f t="shared" si="7"/>
        <v>0</v>
      </c>
      <c r="AS27" s="33">
        <f t="shared" si="7"/>
        <v>0</v>
      </c>
      <c r="AT27" s="33">
        <f t="shared" si="7"/>
        <v>0</v>
      </c>
      <c r="AU27" s="33">
        <f t="shared" si="7"/>
        <v>0</v>
      </c>
      <c r="AV27" s="33">
        <f t="shared" si="7"/>
        <v>7.2189503134036013</v>
      </c>
      <c r="AW27" s="33">
        <f t="shared" si="7"/>
        <v>54.0503290160662</v>
      </c>
      <c r="AX27" s="33">
        <f t="shared" si="7"/>
        <v>3.0588085886128002</v>
      </c>
      <c r="AY27" s="33">
        <f t="shared" si="7"/>
        <v>0</v>
      </c>
      <c r="AZ27" s="33">
        <f t="shared" si="7"/>
        <v>31.172946705337999</v>
      </c>
      <c r="BA27" s="33">
        <f t="shared" si="7"/>
        <v>0</v>
      </c>
      <c r="BB27" s="33">
        <f t="shared" si="7"/>
        <v>0</v>
      </c>
      <c r="BC27" s="33">
        <f t="shared" si="7"/>
        <v>0</v>
      </c>
      <c r="BD27" s="33">
        <f t="shared" si="7"/>
        <v>0</v>
      </c>
      <c r="BE27" s="33">
        <f t="shared" si="7"/>
        <v>0</v>
      </c>
      <c r="BF27" s="33">
        <f t="shared" si="7"/>
        <v>1.6453473838225001</v>
      </c>
      <c r="BG27" s="33">
        <f t="shared" si="7"/>
        <v>4.5054248307730003</v>
      </c>
      <c r="BH27" s="33">
        <f t="shared" si="7"/>
        <v>5.5890237978707997</v>
      </c>
      <c r="BI27" s="33">
        <f t="shared" si="7"/>
        <v>0</v>
      </c>
      <c r="BJ27" s="33">
        <f t="shared" si="7"/>
        <v>5.7408807364805998</v>
      </c>
      <c r="BK27" s="33">
        <f>SUM(BK23:BK26)</f>
        <v>303.49107416290383</v>
      </c>
    </row>
    <row r="28" spans="1:67" x14ac:dyDescent="0.2">
      <c r="A28" s="16"/>
      <c r="B28" s="22" t="s">
        <v>80</v>
      </c>
      <c r="C28" s="33">
        <f t="shared" ref="C28:AH28" si="8">C9+C12+C15+C18+C21+C27</f>
        <v>0</v>
      </c>
      <c r="D28" s="33">
        <f t="shared" si="8"/>
        <v>80.829910140966987</v>
      </c>
      <c r="E28" s="33">
        <f t="shared" si="8"/>
        <v>85.013371631129004</v>
      </c>
      <c r="F28" s="33">
        <f t="shared" si="8"/>
        <v>0</v>
      </c>
      <c r="G28" s="33">
        <f t="shared" si="8"/>
        <v>0</v>
      </c>
      <c r="H28" s="33">
        <f t="shared" si="8"/>
        <v>5.6138607247068002</v>
      </c>
      <c r="I28" s="33">
        <f t="shared" si="8"/>
        <v>293.93537419193137</v>
      </c>
      <c r="J28" s="33">
        <f t="shared" si="8"/>
        <v>226.00528084335298</v>
      </c>
      <c r="K28" s="33">
        <f t="shared" si="8"/>
        <v>0</v>
      </c>
      <c r="L28" s="33">
        <f t="shared" si="8"/>
        <v>100.30453637733423</v>
      </c>
      <c r="M28" s="33">
        <f t="shared" si="8"/>
        <v>0</v>
      </c>
      <c r="N28" s="33">
        <f t="shared" si="8"/>
        <v>0</v>
      </c>
      <c r="O28" s="33">
        <f t="shared" si="8"/>
        <v>0</v>
      </c>
      <c r="P28" s="33">
        <f t="shared" si="8"/>
        <v>0</v>
      </c>
      <c r="Q28" s="33">
        <f t="shared" si="8"/>
        <v>0</v>
      </c>
      <c r="R28" s="33">
        <f t="shared" si="8"/>
        <v>2.9940491234861004</v>
      </c>
      <c r="S28" s="33">
        <f t="shared" si="8"/>
        <v>59.977122554418401</v>
      </c>
      <c r="T28" s="33">
        <f t="shared" si="8"/>
        <v>386.19132224374061</v>
      </c>
      <c r="U28" s="33">
        <f t="shared" si="8"/>
        <v>0</v>
      </c>
      <c r="V28" s="33">
        <f t="shared" si="8"/>
        <v>10.4022818521875</v>
      </c>
      <c r="W28" s="33">
        <f t="shared" si="8"/>
        <v>0</v>
      </c>
      <c r="X28" s="33">
        <f t="shared" si="8"/>
        <v>0</v>
      </c>
      <c r="Y28" s="33">
        <f t="shared" si="8"/>
        <v>0</v>
      </c>
      <c r="Z28" s="33">
        <f t="shared" si="8"/>
        <v>0</v>
      </c>
      <c r="AA28" s="33">
        <f t="shared" si="8"/>
        <v>0</v>
      </c>
      <c r="AB28" s="33">
        <f t="shared" si="8"/>
        <v>10.592629836392398</v>
      </c>
      <c r="AC28" s="33">
        <f t="shared" si="8"/>
        <v>104.7514642714099</v>
      </c>
      <c r="AD28" s="33">
        <f t="shared" si="8"/>
        <v>41.455961592515408</v>
      </c>
      <c r="AE28" s="33">
        <f t="shared" si="8"/>
        <v>0</v>
      </c>
      <c r="AF28" s="33">
        <f t="shared" si="8"/>
        <v>156.26614600138092</v>
      </c>
      <c r="AG28" s="33">
        <f t="shared" si="8"/>
        <v>0</v>
      </c>
      <c r="AH28" s="33">
        <f t="shared" si="8"/>
        <v>0</v>
      </c>
      <c r="AI28" s="33">
        <f t="shared" ref="AI28:BK28" si="9">AI9+AI12+AI15+AI18+AI21+AI27</f>
        <v>0</v>
      </c>
      <c r="AJ28" s="33">
        <f t="shared" si="9"/>
        <v>0</v>
      </c>
      <c r="AK28" s="33">
        <f t="shared" si="9"/>
        <v>0</v>
      </c>
      <c r="AL28" s="33">
        <f t="shared" si="9"/>
        <v>9.5937081927075987</v>
      </c>
      <c r="AM28" s="33">
        <f t="shared" si="9"/>
        <v>58.0328250451253</v>
      </c>
      <c r="AN28" s="33">
        <f t="shared" si="9"/>
        <v>334.8884434929958</v>
      </c>
      <c r="AO28" s="33">
        <f t="shared" si="9"/>
        <v>0</v>
      </c>
      <c r="AP28" s="33">
        <f t="shared" si="9"/>
        <v>68.294232896033009</v>
      </c>
      <c r="AQ28" s="33">
        <f t="shared" si="9"/>
        <v>0</v>
      </c>
      <c r="AR28" s="33">
        <f t="shared" si="9"/>
        <v>0</v>
      </c>
      <c r="AS28" s="33">
        <f t="shared" si="9"/>
        <v>0</v>
      </c>
      <c r="AT28" s="33">
        <f t="shared" si="9"/>
        <v>0</v>
      </c>
      <c r="AU28" s="33">
        <f t="shared" si="9"/>
        <v>0</v>
      </c>
      <c r="AV28" s="33">
        <f t="shared" si="9"/>
        <v>12.667996530922004</v>
      </c>
      <c r="AW28" s="33">
        <f t="shared" si="9"/>
        <v>106.0669714247409</v>
      </c>
      <c r="AX28" s="33">
        <f t="shared" si="9"/>
        <v>30.142660392870596</v>
      </c>
      <c r="AY28" s="33">
        <f t="shared" si="9"/>
        <v>0</v>
      </c>
      <c r="AZ28" s="33">
        <f t="shared" si="9"/>
        <v>68.067476910490598</v>
      </c>
      <c r="BA28" s="33">
        <f t="shared" si="9"/>
        <v>0</v>
      </c>
      <c r="BB28" s="33">
        <f t="shared" si="9"/>
        <v>0</v>
      </c>
      <c r="BC28" s="33">
        <f t="shared" si="9"/>
        <v>0</v>
      </c>
      <c r="BD28" s="33">
        <f t="shared" si="9"/>
        <v>0</v>
      </c>
      <c r="BE28" s="33">
        <f t="shared" si="9"/>
        <v>0</v>
      </c>
      <c r="BF28" s="33">
        <f t="shared" si="9"/>
        <v>3.0406186278410998</v>
      </c>
      <c r="BG28" s="33">
        <f t="shared" si="9"/>
        <v>5.9213743943533004</v>
      </c>
      <c r="BH28" s="33">
        <f t="shared" si="9"/>
        <v>18.6408224173219</v>
      </c>
      <c r="BI28" s="33">
        <f t="shared" si="9"/>
        <v>0</v>
      </c>
      <c r="BJ28" s="33">
        <f t="shared" si="9"/>
        <v>7.6386997233173002</v>
      </c>
      <c r="BK28" s="33">
        <f t="shared" si="9"/>
        <v>2287.3291414336722</v>
      </c>
    </row>
    <row r="29" spans="1:67" ht="3.75" customHeight="1" x14ac:dyDescent="0.2">
      <c r="A29" s="16"/>
      <c r="B29" s="23"/>
      <c r="C29" s="73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5"/>
    </row>
    <row r="30" spans="1:67" x14ac:dyDescent="0.2">
      <c r="A30" s="16" t="s">
        <v>1</v>
      </c>
      <c r="B30" s="19" t="s">
        <v>7</v>
      </c>
      <c r="C30" s="73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5"/>
    </row>
    <row r="31" spans="1:67" s="4" customFormat="1" x14ac:dyDescent="0.2">
      <c r="A31" s="16" t="s">
        <v>76</v>
      </c>
      <c r="B31" s="20" t="s">
        <v>2</v>
      </c>
      <c r="C31" s="82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4"/>
    </row>
    <row r="32" spans="1:67" s="43" customFormat="1" x14ac:dyDescent="0.2">
      <c r="A32" s="40"/>
      <c r="B32" s="41" t="s">
        <v>106</v>
      </c>
      <c r="C32" s="35">
        <v>0</v>
      </c>
      <c r="D32" s="35">
        <v>0.75162283806450003</v>
      </c>
      <c r="E32" s="35">
        <v>0</v>
      </c>
      <c r="F32" s="35">
        <v>0</v>
      </c>
      <c r="G32" s="35">
        <v>0</v>
      </c>
      <c r="H32" s="35">
        <v>14.290445563572794</v>
      </c>
      <c r="I32" s="35">
        <v>0.48883753870730007</v>
      </c>
      <c r="J32" s="35">
        <v>0</v>
      </c>
      <c r="K32" s="35">
        <v>0</v>
      </c>
      <c r="L32" s="35">
        <v>2.0630099671256996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10.064572015749919</v>
      </c>
      <c r="S32" s="35">
        <v>0.46529017064390005</v>
      </c>
      <c r="T32" s="35">
        <v>0</v>
      </c>
      <c r="U32" s="35">
        <v>0</v>
      </c>
      <c r="V32" s="35">
        <v>0.64089765093420004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78.019391976742838</v>
      </c>
      <c r="AC32" s="35">
        <v>3.7390625110888993</v>
      </c>
      <c r="AD32" s="35">
        <v>0</v>
      </c>
      <c r="AE32" s="35">
        <v>0</v>
      </c>
      <c r="AF32" s="35">
        <v>22.611028582591793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68.44392955573521</v>
      </c>
      <c r="AM32" s="35">
        <v>2.1665765431878006</v>
      </c>
      <c r="AN32" s="35">
        <v>0</v>
      </c>
      <c r="AO32" s="35">
        <v>0</v>
      </c>
      <c r="AP32" s="35">
        <v>12.261202221178412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240.12979274092697</v>
      </c>
      <c r="AW32" s="35">
        <v>19.072956696985081</v>
      </c>
      <c r="AX32" s="35">
        <v>0</v>
      </c>
      <c r="AY32" s="35">
        <v>0</v>
      </c>
      <c r="AZ32" s="35">
        <v>52.645035664284315</v>
      </c>
      <c r="BA32" s="35">
        <v>0</v>
      </c>
      <c r="BB32" s="35">
        <v>0</v>
      </c>
      <c r="BC32" s="35">
        <v>0</v>
      </c>
      <c r="BD32" s="35">
        <v>0</v>
      </c>
      <c r="BE32" s="35">
        <v>0</v>
      </c>
      <c r="BF32" s="35">
        <v>49.417266645334173</v>
      </c>
      <c r="BG32" s="35">
        <v>2.6886448377660006</v>
      </c>
      <c r="BH32" s="35">
        <v>0</v>
      </c>
      <c r="BI32" s="35">
        <v>0</v>
      </c>
      <c r="BJ32" s="35">
        <v>4.5664812344141996</v>
      </c>
      <c r="BK32" s="42">
        <f>SUM(C32:BJ32)</f>
        <v>584.52604495503408</v>
      </c>
    </row>
    <row r="33" spans="1:67" s="4" customFormat="1" x14ac:dyDescent="0.2">
      <c r="A33" s="16"/>
      <c r="B33" s="21" t="s">
        <v>85</v>
      </c>
      <c r="C33" s="33">
        <f>SUM(C32)</f>
        <v>0</v>
      </c>
      <c r="D33" s="33">
        <f t="shared" ref="D33:BJ33" si="10">SUM(D32)</f>
        <v>0.75162283806450003</v>
      </c>
      <c r="E33" s="33">
        <f t="shared" si="10"/>
        <v>0</v>
      </c>
      <c r="F33" s="33">
        <f t="shared" si="10"/>
        <v>0</v>
      </c>
      <c r="G33" s="33">
        <f t="shared" si="10"/>
        <v>0</v>
      </c>
      <c r="H33" s="33">
        <f t="shared" si="10"/>
        <v>14.290445563572794</v>
      </c>
      <c r="I33" s="33">
        <f t="shared" si="10"/>
        <v>0.48883753870730007</v>
      </c>
      <c r="J33" s="33">
        <f t="shared" si="10"/>
        <v>0</v>
      </c>
      <c r="K33" s="33">
        <f t="shared" si="10"/>
        <v>0</v>
      </c>
      <c r="L33" s="33">
        <f t="shared" si="10"/>
        <v>2.0630099671256996</v>
      </c>
      <c r="M33" s="33">
        <f t="shared" si="10"/>
        <v>0</v>
      </c>
      <c r="N33" s="33">
        <f t="shared" si="10"/>
        <v>0</v>
      </c>
      <c r="O33" s="33">
        <f t="shared" si="10"/>
        <v>0</v>
      </c>
      <c r="P33" s="33">
        <f t="shared" si="10"/>
        <v>0</v>
      </c>
      <c r="Q33" s="33">
        <f t="shared" si="10"/>
        <v>0</v>
      </c>
      <c r="R33" s="33">
        <f t="shared" si="10"/>
        <v>10.064572015749919</v>
      </c>
      <c r="S33" s="33">
        <f t="shared" si="10"/>
        <v>0.46529017064390005</v>
      </c>
      <c r="T33" s="33">
        <f t="shared" si="10"/>
        <v>0</v>
      </c>
      <c r="U33" s="33">
        <f t="shared" si="10"/>
        <v>0</v>
      </c>
      <c r="V33" s="33">
        <f t="shared" si="10"/>
        <v>0.64089765093420004</v>
      </c>
      <c r="W33" s="33">
        <f t="shared" si="10"/>
        <v>0</v>
      </c>
      <c r="X33" s="33">
        <f t="shared" si="10"/>
        <v>0</v>
      </c>
      <c r="Y33" s="33">
        <f t="shared" si="10"/>
        <v>0</v>
      </c>
      <c r="Z33" s="33">
        <f t="shared" si="10"/>
        <v>0</v>
      </c>
      <c r="AA33" s="33">
        <f t="shared" si="10"/>
        <v>0</v>
      </c>
      <c r="AB33" s="33">
        <f t="shared" si="10"/>
        <v>78.019391976742838</v>
      </c>
      <c r="AC33" s="33">
        <f t="shared" si="10"/>
        <v>3.7390625110888993</v>
      </c>
      <c r="AD33" s="33">
        <f t="shared" si="10"/>
        <v>0</v>
      </c>
      <c r="AE33" s="33">
        <f t="shared" si="10"/>
        <v>0</v>
      </c>
      <c r="AF33" s="33">
        <f t="shared" si="10"/>
        <v>22.611028582591793</v>
      </c>
      <c r="AG33" s="33">
        <f t="shared" si="10"/>
        <v>0</v>
      </c>
      <c r="AH33" s="33">
        <f t="shared" si="10"/>
        <v>0</v>
      </c>
      <c r="AI33" s="33">
        <f t="shared" si="10"/>
        <v>0</v>
      </c>
      <c r="AJ33" s="33">
        <f t="shared" si="10"/>
        <v>0</v>
      </c>
      <c r="AK33" s="33">
        <f t="shared" si="10"/>
        <v>0</v>
      </c>
      <c r="AL33" s="33">
        <f t="shared" si="10"/>
        <v>68.44392955573521</v>
      </c>
      <c r="AM33" s="33">
        <f t="shared" si="10"/>
        <v>2.1665765431878006</v>
      </c>
      <c r="AN33" s="33">
        <f t="shared" si="10"/>
        <v>0</v>
      </c>
      <c r="AO33" s="33">
        <f t="shared" si="10"/>
        <v>0</v>
      </c>
      <c r="AP33" s="33">
        <f t="shared" si="10"/>
        <v>12.261202221178412</v>
      </c>
      <c r="AQ33" s="33">
        <f t="shared" si="10"/>
        <v>0</v>
      </c>
      <c r="AR33" s="33">
        <f t="shared" si="10"/>
        <v>0</v>
      </c>
      <c r="AS33" s="33">
        <f t="shared" si="10"/>
        <v>0</v>
      </c>
      <c r="AT33" s="33">
        <f t="shared" si="10"/>
        <v>0</v>
      </c>
      <c r="AU33" s="33">
        <f t="shared" si="10"/>
        <v>0</v>
      </c>
      <c r="AV33" s="33">
        <f t="shared" si="10"/>
        <v>240.12979274092697</v>
      </c>
      <c r="AW33" s="33">
        <f t="shared" si="10"/>
        <v>19.072956696985081</v>
      </c>
      <c r="AX33" s="33">
        <f t="shared" si="10"/>
        <v>0</v>
      </c>
      <c r="AY33" s="33">
        <f t="shared" si="10"/>
        <v>0</v>
      </c>
      <c r="AZ33" s="33">
        <f t="shared" si="10"/>
        <v>52.645035664284315</v>
      </c>
      <c r="BA33" s="33">
        <f t="shared" si="10"/>
        <v>0</v>
      </c>
      <c r="BB33" s="33">
        <f t="shared" si="10"/>
        <v>0</v>
      </c>
      <c r="BC33" s="33">
        <f t="shared" si="10"/>
        <v>0</v>
      </c>
      <c r="BD33" s="33">
        <f t="shared" si="10"/>
        <v>0</v>
      </c>
      <c r="BE33" s="33">
        <f t="shared" si="10"/>
        <v>0</v>
      </c>
      <c r="BF33" s="33">
        <f t="shared" si="10"/>
        <v>49.417266645334173</v>
      </c>
      <c r="BG33" s="33">
        <f t="shared" si="10"/>
        <v>2.6886448377660006</v>
      </c>
      <c r="BH33" s="33">
        <f t="shared" si="10"/>
        <v>0</v>
      </c>
      <c r="BI33" s="33">
        <f t="shared" si="10"/>
        <v>0</v>
      </c>
      <c r="BJ33" s="33">
        <f t="shared" si="10"/>
        <v>4.5664812344141996</v>
      </c>
      <c r="BK33" s="33">
        <f>SUM(BK32)</f>
        <v>584.52604495503408</v>
      </c>
    </row>
    <row r="34" spans="1:67" x14ac:dyDescent="0.2">
      <c r="A34" s="16" t="s">
        <v>77</v>
      </c>
      <c r="B34" s="20" t="s">
        <v>15</v>
      </c>
      <c r="C34" s="73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5"/>
    </row>
    <row r="35" spans="1:67" x14ac:dyDescent="0.2">
      <c r="A35" s="16"/>
      <c r="B35" s="29" t="s">
        <v>107</v>
      </c>
      <c r="C35" s="35">
        <v>0</v>
      </c>
      <c r="D35" s="35">
        <v>0.73035070267739999</v>
      </c>
      <c r="E35" s="35">
        <v>0</v>
      </c>
      <c r="F35" s="35">
        <v>0</v>
      </c>
      <c r="G35" s="35">
        <v>0</v>
      </c>
      <c r="H35" s="35">
        <v>4.7747175224162985</v>
      </c>
      <c r="I35" s="35">
        <v>1.1346446217735999</v>
      </c>
      <c r="J35" s="35">
        <v>0</v>
      </c>
      <c r="K35" s="35">
        <v>0</v>
      </c>
      <c r="L35" s="35">
        <v>3.4303060829004997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1.8959733408795993</v>
      </c>
      <c r="S35" s="35">
        <v>3.1421281612800001E-2</v>
      </c>
      <c r="T35" s="35">
        <v>0</v>
      </c>
      <c r="U35" s="35">
        <v>0</v>
      </c>
      <c r="V35" s="35">
        <v>0.70862288728849998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36.701825968949571</v>
      </c>
      <c r="AC35" s="35">
        <v>1.4414431369662002</v>
      </c>
      <c r="AD35" s="35">
        <v>2.4884312826774</v>
      </c>
      <c r="AE35" s="35">
        <v>0</v>
      </c>
      <c r="AF35" s="35">
        <v>20.129308662367194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35.04470498936076</v>
      </c>
      <c r="AM35" s="35">
        <v>0.24332462406380001</v>
      </c>
      <c r="AN35" s="35">
        <v>0</v>
      </c>
      <c r="AO35" s="35">
        <v>0</v>
      </c>
      <c r="AP35" s="35">
        <v>6.9952036396990014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102.21501308372265</v>
      </c>
      <c r="AW35" s="35">
        <v>11.8018077917031</v>
      </c>
      <c r="AX35" s="35">
        <v>0</v>
      </c>
      <c r="AY35" s="35">
        <v>0</v>
      </c>
      <c r="AZ35" s="35">
        <v>64.151340628709718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19.8538248631104</v>
      </c>
      <c r="BG35" s="35">
        <v>6.9543167158317543</v>
      </c>
      <c r="BH35" s="35">
        <v>0</v>
      </c>
      <c r="BI35" s="35">
        <v>0</v>
      </c>
      <c r="BJ35" s="35">
        <v>5.3683631086728001</v>
      </c>
      <c r="BK35" s="36">
        <f>SUM(C35:BJ35)</f>
        <v>326.09494493538301</v>
      </c>
      <c r="BM35" s="37"/>
      <c r="BO35" s="37"/>
    </row>
    <row r="36" spans="1:67" x14ac:dyDescent="0.2">
      <c r="A36" s="16"/>
      <c r="B36" s="29" t="s">
        <v>126</v>
      </c>
      <c r="C36" s="35">
        <v>0</v>
      </c>
      <c r="D36" s="35">
        <v>0.52872029119349995</v>
      </c>
      <c r="E36" s="35">
        <v>0</v>
      </c>
      <c r="F36" s="35">
        <v>0</v>
      </c>
      <c r="G36" s="35">
        <v>0</v>
      </c>
      <c r="H36" s="35">
        <v>0.26296762206069996</v>
      </c>
      <c r="I36" s="35">
        <v>0</v>
      </c>
      <c r="J36" s="35">
        <v>0</v>
      </c>
      <c r="K36" s="35">
        <v>0</v>
      </c>
      <c r="L36" s="35">
        <v>0.45561958541879999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0.21484351225420006</v>
      </c>
      <c r="S36" s="35">
        <v>3.3114201516099999E-2</v>
      </c>
      <c r="T36" s="35">
        <v>0</v>
      </c>
      <c r="U36" s="35">
        <v>0</v>
      </c>
      <c r="V36" s="35">
        <v>0.15147078174180001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20.549442558977677</v>
      </c>
      <c r="AC36" s="35">
        <v>3.1274934079321994</v>
      </c>
      <c r="AD36" s="35">
        <v>0</v>
      </c>
      <c r="AE36" s="35">
        <v>0</v>
      </c>
      <c r="AF36" s="35">
        <v>32.345768127689787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21.543346022451889</v>
      </c>
      <c r="AM36" s="35">
        <v>2.1524466377723996</v>
      </c>
      <c r="AN36" s="35">
        <v>0</v>
      </c>
      <c r="AO36" s="35">
        <v>0</v>
      </c>
      <c r="AP36" s="35">
        <v>18.034408261077566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  <c r="AV36" s="35">
        <v>1.5187589840850015</v>
      </c>
      <c r="AW36" s="35">
        <v>0.60286510770940005</v>
      </c>
      <c r="AX36" s="35">
        <v>0</v>
      </c>
      <c r="AY36" s="35">
        <v>0</v>
      </c>
      <c r="AZ36" s="35">
        <v>1.418485647257</v>
      </c>
      <c r="BA36" s="35">
        <v>0</v>
      </c>
      <c r="BB36" s="35">
        <v>0</v>
      </c>
      <c r="BC36" s="35">
        <v>0</v>
      </c>
      <c r="BD36" s="35">
        <v>0</v>
      </c>
      <c r="BE36" s="35">
        <v>0</v>
      </c>
      <c r="BF36" s="35">
        <v>0.83973504663759979</v>
      </c>
      <c r="BG36" s="35">
        <v>4.0456222354799995E-2</v>
      </c>
      <c r="BH36" s="35">
        <v>0</v>
      </c>
      <c r="BI36" s="35">
        <v>0</v>
      </c>
      <c r="BJ36" s="35">
        <v>0.60256424593460001</v>
      </c>
      <c r="BK36" s="36">
        <f>SUM(C36:BJ36)</f>
        <v>104.42250626406502</v>
      </c>
      <c r="BM36" s="37"/>
      <c r="BO36" s="37"/>
    </row>
    <row r="37" spans="1:67" x14ac:dyDescent="0.2">
      <c r="A37" s="16"/>
      <c r="B37" s="29" t="s">
        <v>117</v>
      </c>
      <c r="C37" s="35">
        <v>0</v>
      </c>
      <c r="D37" s="35">
        <v>0.5135509656774</v>
      </c>
      <c r="E37" s="35">
        <v>0</v>
      </c>
      <c r="F37" s="35">
        <v>0</v>
      </c>
      <c r="G37" s="35">
        <v>0</v>
      </c>
      <c r="H37" s="35">
        <v>2.103726141680005</v>
      </c>
      <c r="I37" s="35">
        <v>1.13626414837E-2</v>
      </c>
      <c r="J37" s="35">
        <v>0</v>
      </c>
      <c r="K37" s="35">
        <v>0</v>
      </c>
      <c r="L37" s="35">
        <v>0.77489156009549998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1.7160917968762035</v>
      </c>
      <c r="S37" s="35">
        <v>1.2384178089676001</v>
      </c>
      <c r="T37" s="35">
        <v>0</v>
      </c>
      <c r="U37" s="35">
        <v>0</v>
      </c>
      <c r="V37" s="35">
        <v>0.38103101751549995</v>
      </c>
      <c r="W37" s="35">
        <v>0</v>
      </c>
      <c r="X37" s="35">
        <v>0</v>
      </c>
      <c r="Y37" s="35">
        <v>1.9442387E-5</v>
      </c>
      <c r="Z37" s="35">
        <v>0</v>
      </c>
      <c r="AA37" s="35">
        <v>0</v>
      </c>
      <c r="AB37" s="35">
        <v>38.843047516487701</v>
      </c>
      <c r="AC37" s="35">
        <v>5.2224761040262004</v>
      </c>
      <c r="AD37" s="35">
        <v>0</v>
      </c>
      <c r="AE37" s="35">
        <v>0</v>
      </c>
      <c r="AF37" s="35">
        <v>49.132309402521386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49.401681214089194</v>
      </c>
      <c r="AM37" s="35">
        <v>4.5563208283818</v>
      </c>
      <c r="AN37" s="35">
        <v>0.24642741935469997</v>
      </c>
      <c r="AO37" s="35">
        <v>0</v>
      </c>
      <c r="AP37" s="35">
        <v>37.087330880495095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  <c r="AV37" s="35">
        <v>9.1576893621558728</v>
      </c>
      <c r="AW37" s="35">
        <v>3.8432515588668501</v>
      </c>
      <c r="AX37" s="35">
        <v>0</v>
      </c>
      <c r="AY37" s="35">
        <v>0</v>
      </c>
      <c r="AZ37" s="35">
        <v>9.4572338606697013</v>
      </c>
      <c r="BA37" s="35">
        <v>0</v>
      </c>
      <c r="BB37" s="35">
        <v>0</v>
      </c>
      <c r="BC37" s="35">
        <v>0</v>
      </c>
      <c r="BD37" s="35">
        <v>0</v>
      </c>
      <c r="BE37" s="35">
        <v>0</v>
      </c>
      <c r="BF37" s="35">
        <v>4.7226551741924947</v>
      </c>
      <c r="BG37" s="35">
        <v>0.66581747254809998</v>
      </c>
      <c r="BH37" s="35">
        <v>0</v>
      </c>
      <c r="BI37" s="35">
        <v>0</v>
      </c>
      <c r="BJ37" s="35">
        <v>3.1647640258031005</v>
      </c>
      <c r="BK37" s="36">
        <f>SUM(C37:BJ37)</f>
        <v>222.24009619427508</v>
      </c>
      <c r="BM37" s="37"/>
      <c r="BO37" s="37"/>
    </row>
    <row r="38" spans="1:67" x14ac:dyDescent="0.2">
      <c r="A38" s="16"/>
      <c r="B38" s="29" t="s">
        <v>124</v>
      </c>
      <c r="C38" s="35">
        <v>0</v>
      </c>
      <c r="D38" s="35">
        <v>0.53378726445159996</v>
      </c>
      <c r="E38" s="35">
        <v>0</v>
      </c>
      <c r="F38" s="35">
        <v>0</v>
      </c>
      <c r="G38" s="35">
        <v>0</v>
      </c>
      <c r="H38" s="35">
        <v>1.2270708494989016</v>
      </c>
      <c r="I38" s="35">
        <v>0.11231951612890001</v>
      </c>
      <c r="J38" s="35">
        <v>0</v>
      </c>
      <c r="K38" s="35">
        <v>0</v>
      </c>
      <c r="L38" s="35">
        <v>2.2640252845150002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0.78601277179110007</v>
      </c>
      <c r="S38" s="35">
        <v>0</v>
      </c>
      <c r="T38" s="35">
        <v>0</v>
      </c>
      <c r="U38" s="35">
        <v>0</v>
      </c>
      <c r="V38" s="35">
        <v>0.25038659564500004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25.373563918849321</v>
      </c>
      <c r="AC38" s="35">
        <v>4.4333227218991009</v>
      </c>
      <c r="AD38" s="35">
        <v>0</v>
      </c>
      <c r="AE38" s="35">
        <v>0</v>
      </c>
      <c r="AF38" s="35">
        <v>32.982175681357482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26.328307733519559</v>
      </c>
      <c r="AM38" s="35">
        <v>4.2049922520617011</v>
      </c>
      <c r="AN38" s="35">
        <v>0</v>
      </c>
      <c r="AO38" s="35">
        <v>0</v>
      </c>
      <c r="AP38" s="35">
        <v>17.098874734947131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6.0403235764711463</v>
      </c>
      <c r="AW38" s="35">
        <v>0.34800806703130005</v>
      </c>
      <c r="AX38" s="35">
        <v>0</v>
      </c>
      <c r="AY38" s="35">
        <v>0</v>
      </c>
      <c r="AZ38" s="35">
        <v>4.5475911638343014</v>
      </c>
      <c r="BA38" s="35">
        <v>0</v>
      </c>
      <c r="BB38" s="35">
        <v>0</v>
      </c>
      <c r="BC38" s="35">
        <v>0</v>
      </c>
      <c r="BD38" s="35">
        <v>0</v>
      </c>
      <c r="BE38" s="35">
        <v>0</v>
      </c>
      <c r="BF38" s="35">
        <v>3.9122153470037033</v>
      </c>
      <c r="BG38" s="35">
        <v>0.3443833647092</v>
      </c>
      <c r="BH38" s="35">
        <v>0</v>
      </c>
      <c r="BI38" s="35">
        <v>0</v>
      </c>
      <c r="BJ38" s="35">
        <v>1.8064698057072002</v>
      </c>
      <c r="BK38" s="36">
        <f t="shared" ref="BK38:BK41" si="11">SUM(C38:BJ38)</f>
        <v>132.59383064942165</v>
      </c>
      <c r="BM38" s="37"/>
      <c r="BO38" s="37"/>
    </row>
    <row r="39" spans="1:67" x14ac:dyDescent="0.2">
      <c r="A39" s="16"/>
      <c r="B39" s="29" t="s">
        <v>127</v>
      </c>
      <c r="C39" s="35">
        <v>0</v>
      </c>
      <c r="D39" s="35">
        <v>0.35975685819350001</v>
      </c>
      <c r="E39" s="35">
        <v>0</v>
      </c>
      <c r="F39" s="35">
        <v>0</v>
      </c>
      <c r="G39" s="35">
        <v>0</v>
      </c>
      <c r="H39" s="35">
        <v>0.16843128541539992</v>
      </c>
      <c r="I39" s="35">
        <v>5.0116129031999995E-3</v>
      </c>
      <c r="J39" s="35">
        <v>0</v>
      </c>
      <c r="K39" s="35">
        <v>0</v>
      </c>
      <c r="L39" s="35">
        <v>3.3569545290200002E-2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0.19995168967259996</v>
      </c>
      <c r="S39" s="35">
        <v>4.5643743225000002E-3</v>
      </c>
      <c r="T39" s="35">
        <v>0</v>
      </c>
      <c r="U39" s="35">
        <v>0</v>
      </c>
      <c r="V39" s="35">
        <v>7.918348387089999E-2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5.8196747307904682</v>
      </c>
      <c r="AC39" s="35">
        <v>0.9413274193543999</v>
      </c>
      <c r="AD39" s="35">
        <v>0</v>
      </c>
      <c r="AE39" s="35">
        <v>0</v>
      </c>
      <c r="AF39" s="35">
        <v>8.533392563280497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6.6097332341544961</v>
      </c>
      <c r="AM39" s="35">
        <v>0.87669852165726769</v>
      </c>
      <c r="AN39" s="35">
        <v>0</v>
      </c>
      <c r="AO39" s="35">
        <v>0</v>
      </c>
      <c r="AP39" s="35">
        <v>5.4211331078954004</v>
      </c>
      <c r="AQ39" s="35">
        <v>0</v>
      </c>
      <c r="AR39" s="35">
        <v>0</v>
      </c>
      <c r="AS39" s="35">
        <v>0</v>
      </c>
      <c r="AT39" s="35">
        <v>0</v>
      </c>
      <c r="AU39" s="35">
        <v>0</v>
      </c>
      <c r="AV39" s="35">
        <v>1.0264404309186994</v>
      </c>
      <c r="AW39" s="35">
        <v>3.6493917580300003E-2</v>
      </c>
      <c r="AX39" s="35">
        <v>0</v>
      </c>
      <c r="AY39" s="35">
        <v>0</v>
      </c>
      <c r="AZ39" s="35">
        <v>1.1076879263862001</v>
      </c>
      <c r="BA39" s="35">
        <v>0</v>
      </c>
      <c r="BB39" s="35">
        <v>0</v>
      </c>
      <c r="BC39" s="35">
        <v>0</v>
      </c>
      <c r="BD39" s="35">
        <v>0</v>
      </c>
      <c r="BE39" s="35">
        <v>0</v>
      </c>
      <c r="BF39" s="35">
        <v>0.44427141350799981</v>
      </c>
      <c r="BG39" s="35">
        <v>9.9087096774000006E-3</v>
      </c>
      <c r="BH39" s="35">
        <v>0</v>
      </c>
      <c r="BI39" s="35">
        <v>0</v>
      </c>
      <c r="BJ39" s="35">
        <v>0.19999198454790001</v>
      </c>
      <c r="BK39" s="36">
        <f t="shared" si="11"/>
        <v>31.877222809419333</v>
      </c>
      <c r="BM39" s="37"/>
      <c r="BO39" s="37"/>
    </row>
    <row r="40" spans="1:67" x14ac:dyDescent="0.2">
      <c r="A40" s="16"/>
      <c r="B40" s="29" t="s">
        <v>108</v>
      </c>
      <c r="C40" s="35">
        <v>0</v>
      </c>
      <c r="D40" s="35">
        <v>0.70547616893539999</v>
      </c>
      <c r="E40" s="35">
        <v>0</v>
      </c>
      <c r="F40" s="35">
        <v>0</v>
      </c>
      <c r="G40" s="35">
        <v>0</v>
      </c>
      <c r="H40" s="35">
        <v>5.6272287368204026</v>
      </c>
      <c r="I40" s="35">
        <v>4.8043256904830001</v>
      </c>
      <c r="J40" s="35">
        <v>0</v>
      </c>
      <c r="K40" s="35">
        <v>0</v>
      </c>
      <c r="L40" s="35">
        <v>1.7724252572879999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3.1940019011870984</v>
      </c>
      <c r="S40" s="35">
        <v>3.5461550245158997</v>
      </c>
      <c r="T40" s="35">
        <v>0</v>
      </c>
      <c r="U40" s="35">
        <v>0</v>
      </c>
      <c r="V40" s="35">
        <v>0.99317518664350002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73.10771279082897</v>
      </c>
      <c r="AC40" s="35">
        <v>6.7079113900940985</v>
      </c>
      <c r="AD40" s="35">
        <v>2.4877879266773997</v>
      </c>
      <c r="AE40" s="35">
        <v>0</v>
      </c>
      <c r="AF40" s="35">
        <v>26.232870190716909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73.351449844623502</v>
      </c>
      <c r="AM40" s="35">
        <v>1.2194211924180001</v>
      </c>
      <c r="AN40" s="35">
        <v>0.63137045193539998</v>
      </c>
      <c r="AO40" s="35">
        <v>0</v>
      </c>
      <c r="AP40" s="35">
        <v>13.356931844564199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80.917925510119659</v>
      </c>
      <c r="AW40" s="35">
        <v>7.3687976171878997</v>
      </c>
      <c r="AX40" s="35">
        <v>0</v>
      </c>
      <c r="AY40" s="35">
        <v>0</v>
      </c>
      <c r="AZ40" s="35">
        <v>39.143880962837649</v>
      </c>
      <c r="BA40" s="35">
        <v>0</v>
      </c>
      <c r="BB40" s="35">
        <v>0</v>
      </c>
      <c r="BC40" s="35">
        <v>0</v>
      </c>
      <c r="BD40" s="35">
        <v>0</v>
      </c>
      <c r="BE40" s="35">
        <v>0</v>
      </c>
      <c r="BF40" s="35">
        <v>18.551525781801505</v>
      </c>
      <c r="BG40" s="35">
        <v>0.58823500980550003</v>
      </c>
      <c r="BH40" s="35">
        <v>0</v>
      </c>
      <c r="BI40" s="35">
        <v>0</v>
      </c>
      <c r="BJ40" s="35">
        <v>3.1753983213192996</v>
      </c>
      <c r="BK40" s="36">
        <f t="shared" ref="BK40" si="12">SUM(C40:BJ40)</f>
        <v>367.48400680080329</v>
      </c>
      <c r="BM40" s="37"/>
      <c r="BO40" s="37"/>
    </row>
    <row r="41" spans="1:67" x14ac:dyDescent="0.2">
      <c r="A41" s="16"/>
      <c r="B41" s="29" t="s">
        <v>125</v>
      </c>
      <c r="C41" s="35">
        <v>0</v>
      </c>
      <c r="D41" s="35">
        <v>0.51281308361290001</v>
      </c>
      <c r="E41" s="35">
        <v>0</v>
      </c>
      <c r="F41" s="35">
        <v>0</v>
      </c>
      <c r="G41" s="35">
        <v>0</v>
      </c>
      <c r="H41" s="35">
        <v>0.53312024447339967</v>
      </c>
      <c r="I41" s="35">
        <v>4.1107096774100002E-2</v>
      </c>
      <c r="J41" s="35">
        <v>0</v>
      </c>
      <c r="K41" s="35">
        <v>0</v>
      </c>
      <c r="L41" s="35">
        <v>0.83006222780579986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0.54425068321499981</v>
      </c>
      <c r="S41" s="35">
        <v>0</v>
      </c>
      <c r="T41" s="35">
        <v>0</v>
      </c>
      <c r="U41" s="35">
        <v>0</v>
      </c>
      <c r="V41" s="35">
        <v>0.31411989348350006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23.999015782945982</v>
      </c>
      <c r="AC41" s="35">
        <v>4.8533783747061996</v>
      </c>
      <c r="AD41" s="35">
        <v>0</v>
      </c>
      <c r="AE41" s="35">
        <v>0</v>
      </c>
      <c r="AF41" s="35">
        <v>41.451370925269487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28.841097286042757</v>
      </c>
      <c r="AM41" s="35">
        <v>5.0796058860936997</v>
      </c>
      <c r="AN41" s="35">
        <v>0</v>
      </c>
      <c r="AO41" s="35">
        <v>0</v>
      </c>
      <c r="AP41" s="35">
        <v>26.136423152170234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3.30169738963041</v>
      </c>
      <c r="AW41" s="35">
        <v>0.52454383799970006</v>
      </c>
      <c r="AX41" s="35">
        <v>0</v>
      </c>
      <c r="AY41" s="35">
        <v>0</v>
      </c>
      <c r="AZ41" s="35">
        <v>2.0810640739984003</v>
      </c>
      <c r="BA41" s="35">
        <v>0</v>
      </c>
      <c r="BB41" s="35">
        <v>0</v>
      </c>
      <c r="BC41" s="35">
        <v>0</v>
      </c>
      <c r="BD41" s="35">
        <v>0</v>
      </c>
      <c r="BE41" s="35">
        <v>0</v>
      </c>
      <c r="BF41" s="35">
        <v>1.5350741671022987</v>
      </c>
      <c r="BG41" s="35">
        <v>0.50779920967720005</v>
      </c>
      <c r="BH41" s="35">
        <v>5.0227419354800004E-2</v>
      </c>
      <c r="BI41" s="35">
        <v>0</v>
      </c>
      <c r="BJ41" s="35">
        <v>0.98624951241799996</v>
      </c>
      <c r="BK41" s="36">
        <f t="shared" si="11"/>
        <v>142.12302024677382</v>
      </c>
      <c r="BM41" s="37"/>
      <c r="BO41" s="37"/>
    </row>
    <row r="42" spans="1:67" x14ac:dyDescent="0.2">
      <c r="A42" s="16"/>
      <c r="B42" s="29" t="s">
        <v>128</v>
      </c>
      <c r="C42" s="35">
        <v>0</v>
      </c>
      <c r="D42" s="35">
        <v>0.53188894261289998</v>
      </c>
      <c r="E42" s="35">
        <v>0</v>
      </c>
      <c r="F42" s="35">
        <v>0</v>
      </c>
      <c r="G42" s="35">
        <v>0</v>
      </c>
      <c r="H42" s="35">
        <v>3.0028147135991983</v>
      </c>
      <c r="I42" s="35">
        <v>4.2191306676999996E-2</v>
      </c>
      <c r="J42" s="35">
        <v>0</v>
      </c>
      <c r="K42" s="35">
        <v>0</v>
      </c>
      <c r="L42" s="35">
        <v>0.70973000580539991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2.0405998940903003</v>
      </c>
      <c r="S42" s="35">
        <v>2.8216093870700003E-2</v>
      </c>
      <c r="T42" s="35">
        <v>0</v>
      </c>
      <c r="U42" s="35">
        <v>0</v>
      </c>
      <c r="V42" s="35">
        <v>0.38778226387010001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47.001873629630964</v>
      </c>
      <c r="AC42" s="35">
        <v>5.3784090188334019</v>
      </c>
      <c r="AD42" s="35">
        <v>0</v>
      </c>
      <c r="AE42" s="35">
        <v>0</v>
      </c>
      <c r="AF42" s="35">
        <v>38.233815094793435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51.996129468204494</v>
      </c>
      <c r="AM42" s="35">
        <v>1.9223734777060999</v>
      </c>
      <c r="AN42" s="35">
        <v>0</v>
      </c>
      <c r="AO42" s="35">
        <v>0</v>
      </c>
      <c r="AP42" s="35">
        <v>20.084412970551416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10.093669197727023</v>
      </c>
      <c r="AW42" s="35">
        <v>2.1213252775924794</v>
      </c>
      <c r="AX42" s="35">
        <v>0</v>
      </c>
      <c r="AY42" s="35">
        <v>0</v>
      </c>
      <c r="AZ42" s="35">
        <v>5.574454525607301</v>
      </c>
      <c r="BA42" s="35">
        <v>0</v>
      </c>
      <c r="BB42" s="35">
        <v>0</v>
      </c>
      <c r="BC42" s="35">
        <v>0</v>
      </c>
      <c r="BD42" s="35">
        <v>0</v>
      </c>
      <c r="BE42" s="35">
        <v>0</v>
      </c>
      <c r="BF42" s="35">
        <v>4.6977231983485019</v>
      </c>
      <c r="BG42" s="35">
        <v>8.4010112096099987E-2</v>
      </c>
      <c r="BH42" s="35">
        <v>0.46635731206449998</v>
      </c>
      <c r="BI42" s="35">
        <v>0</v>
      </c>
      <c r="BJ42" s="35">
        <v>2.0839817774167004</v>
      </c>
      <c r="BK42" s="36">
        <f>SUM(C42:BJ42)</f>
        <v>196.48175828109805</v>
      </c>
      <c r="BM42" s="37"/>
      <c r="BO42" s="37"/>
    </row>
    <row r="43" spans="1:67" x14ac:dyDescent="0.2">
      <c r="A43" s="16"/>
      <c r="B43" s="29" t="s">
        <v>109</v>
      </c>
      <c r="C43" s="35">
        <v>0</v>
      </c>
      <c r="D43" s="35">
        <v>2.7779744871933998</v>
      </c>
      <c r="E43" s="35">
        <v>0</v>
      </c>
      <c r="F43" s="35">
        <v>0</v>
      </c>
      <c r="G43" s="35">
        <v>0</v>
      </c>
      <c r="H43" s="35">
        <v>2.900560188423801</v>
      </c>
      <c r="I43" s="35">
        <v>60.519854240390778</v>
      </c>
      <c r="J43" s="35">
        <v>0</v>
      </c>
      <c r="K43" s="35">
        <v>0</v>
      </c>
      <c r="L43" s="35">
        <v>3.8135793203851005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1.4908605443610998</v>
      </c>
      <c r="S43" s="35">
        <v>8.3530300776772997</v>
      </c>
      <c r="T43" s="35">
        <v>0</v>
      </c>
      <c r="U43" s="35">
        <v>0</v>
      </c>
      <c r="V43" s="35">
        <v>0.20211827228980001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19.397482285216348</v>
      </c>
      <c r="AC43" s="35">
        <v>2.6274277324161002</v>
      </c>
      <c r="AD43" s="35">
        <v>0.4979588276129</v>
      </c>
      <c r="AE43" s="35">
        <v>0</v>
      </c>
      <c r="AF43" s="35">
        <v>7.8193128371895995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16.315552808008917</v>
      </c>
      <c r="AM43" s="35">
        <v>2.1054886845465002</v>
      </c>
      <c r="AN43" s="35">
        <v>0</v>
      </c>
      <c r="AO43" s="35">
        <v>0</v>
      </c>
      <c r="AP43" s="35">
        <v>2.6119512172232007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  <c r="AV43" s="35">
        <v>19.083182473128378</v>
      </c>
      <c r="AW43" s="35">
        <v>58.321100498708198</v>
      </c>
      <c r="AX43" s="35">
        <v>0</v>
      </c>
      <c r="AY43" s="35">
        <v>0</v>
      </c>
      <c r="AZ43" s="35">
        <v>5.5297690807382995</v>
      </c>
      <c r="BA43" s="35">
        <v>0</v>
      </c>
      <c r="BB43" s="35">
        <v>0</v>
      </c>
      <c r="BC43" s="35">
        <v>0</v>
      </c>
      <c r="BD43" s="35">
        <v>0</v>
      </c>
      <c r="BE43" s="35">
        <v>0</v>
      </c>
      <c r="BF43" s="35">
        <v>6.1270270518485965</v>
      </c>
      <c r="BG43" s="35">
        <v>9.6820070935299998E-2</v>
      </c>
      <c r="BH43" s="35">
        <v>0</v>
      </c>
      <c r="BI43" s="35">
        <v>0</v>
      </c>
      <c r="BJ43" s="35">
        <v>0.73947193590249993</v>
      </c>
      <c r="BK43" s="36">
        <f>SUM(C43:BJ43)</f>
        <v>221.33052263419611</v>
      </c>
      <c r="BM43" s="37"/>
      <c r="BO43" s="37"/>
    </row>
    <row r="44" spans="1:67" x14ac:dyDescent="0.2">
      <c r="A44" s="16"/>
      <c r="B44" s="29" t="s">
        <v>110</v>
      </c>
      <c r="C44" s="35">
        <v>0</v>
      </c>
      <c r="D44" s="35">
        <v>0.74188621770959995</v>
      </c>
      <c r="E44" s="35">
        <v>0</v>
      </c>
      <c r="F44" s="35">
        <v>0</v>
      </c>
      <c r="G44" s="35">
        <v>0</v>
      </c>
      <c r="H44" s="35">
        <v>4.256163477283498</v>
      </c>
      <c r="I44" s="35">
        <v>8.0538475967499995E-2</v>
      </c>
      <c r="J44" s="35">
        <v>0</v>
      </c>
      <c r="K44" s="35">
        <v>0</v>
      </c>
      <c r="L44" s="35">
        <v>2.3758232992565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2.639904717934801</v>
      </c>
      <c r="S44" s="35">
        <v>0</v>
      </c>
      <c r="T44" s="35">
        <v>0</v>
      </c>
      <c r="U44" s="35">
        <v>0</v>
      </c>
      <c r="V44" s="35">
        <v>0.28711800887039995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6.4412389908454983</v>
      </c>
      <c r="AC44" s="35">
        <v>0.19955574390290001</v>
      </c>
      <c r="AD44" s="35">
        <v>0</v>
      </c>
      <c r="AE44" s="35">
        <v>0</v>
      </c>
      <c r="AF44" s="35">
        <v>1.5327319376432</v>
      </c>
      <c r="AG44" s="35">
        <v>0</v>
      </c>
      <c r="AH44" s="35">
        <v>0</v>
      </c>
      <c r="AI44" s="35">
        <v>0</v>
      </c>
      <c r="AJ44" s="35">
        <v>0</v>
      </c>
      <c r="AK44" s="35">
        <v>0</v>
      </c>
      <c r="AL44" s="35">
        <v>4.6607967312322982</v>
      </c>
      <c r="AM44" s="35">
        <v>0.15035965222550002</v>
      </c>
      <c r="AN44" s="35">
        <v>0</v>
      </c>
      <c r="AO44" s="35">
        <v>0</v>
      </c>
      <c r="AP44" s="35">
        <v>0.71063902790230005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  <c r="AV44" s="35">
        <v>10.441534609723801</v>
      </c>
      <c r="AW44" s="35">
        <v>2.9751770656441998</v>
      </c>
      <c r="AX44" s="35">
        <v>0</v>
      </c>
      <c r="AY44" s="35">
        <v>0</v>
      </c>
      <c r="AZ44" s="35">
        <v>8.5186687175785991</v>
      </c>
      <c r="BA44" s="35">
        <v>0</v>
      </c>
      <c r="BB44" s="35">
        <v>0</v>
      </c>
      <c r="BC44" s="35">
        <v>0</v>
      </c>
      <c r="BD44" s="35">
        <v>0</v>
      </c>
      <c r="BE44" s="35">
        <v>0</v>
      </c>
      <c r="BF44" s="35">
        <v>2.7673821551340012</v>
      </c>
      <c r="BG44" s="35">
        <v>3.0091324705646993</v>
      </c>
      <c r="BH44" s="35">
        <v>0</v>
      </c>
      <c r="BI44" s="35">
        <v>0</v>
      </c>
      <c r="BJ44" s="35">
        <v>0.1857150853224</v>
      </c>
      <c r="BK44" s="36">
        <f>SUM(C44:BJ44)</f>
        <v>51.9743663847417</v>
      </c>
      <c r="BM44" s="37"/>
      <c r="BO44" s="37"/>
    </row>
    <row r="45" spans="1:67" x14ac:dyDescent="0.2">
      <c r="A45" s="16"/>
      <c r="B45" s="29" t="s">
        <v>118</v>
      </c>
      <c r="C45" s="45">
        <v>0</v>
      </c>
      <c r="D45" s="45">
        <v>0.46647028496770004</v>
      </c>
      <c r="E45" s="45">
        <v>0</v>
      </c>
      <c r="F45" s="45">
        <v>0</v>
      </c>
      <c r="G45" s="45">
        <v>0</v>
      </c>
      <c r="H45" s="45">
        <v>2.4261389068044945</v>
      </c>
      <c r="I45" s="45">
        <v>2.1398488096699999E-2</v>
      </c>
      <c r="J45" s="45">
        <v>0</v>
      </c>
      <c r="K45" s="45">
        <v>0</v>
      </c>
      <c r="L45" s="45">
        <v>2.6684041331920003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1.9234833616099978</v>
      </c>
      <c r="S45" s="45">
        <v>0.17186839961270001</v>
      </c>
      <c r="T45" s="45">
        <v>0</v>
      </c>
      <c r="U45" s="45">
        <v>0</v>
      </c>
      <c r="V45" s="45">
        <v>0.69291577051509989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25.279653342581696</v>
      </c>
      <c r="AC45" s="45">
        <v>2.0512884831582001</v>
      </c>
      <c r="AD45" s="45">
        <v>0</v>
      </c>
      <c r="AE45" s="45">
        <v>0</v>
      </c>
      <c r="AF45" s="45">
        <v>21.210212846131036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35.180924749697219</v>
      </c>
      <c r="AM45" s="45">
        <v>1.7666319627070999</v>
      </c>
      <c r="AN45" s="45">
        <v>0</v>
      </c>
      <c r="AO45" s="45">
        <v>0</v>
      </c>
      <c r="AP45" s="45">
        <v>17.276639302875594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10.116856524085668</v>
      </c>
      <c r="AW45" s="45">
        <v>0.53823855719230007</v>
      </c>
      <c r="AX45" s="45">
        <v>0</v>
      </c>
      <c r="AY45" s="45">
        <v>0</v>
      </c>
      <c r="AZ45" s="45">
        <v>5.1892980586064992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7.3424855573010577</v>
      </c>
      <c r="BG45" s="45">
        <v>0.21668178777299998</v>
      </c>
      <c r="BH45" s="45">
        <v>0</v>
      </c>
      <c r="BI45" s="45">
        <v>0</v>
      </c>
      <c r="BJ45" s="45">
        <v>1.5629923665141001</v>
      </c>
      <c r="BK45" s="36">
        <f>SUM(C45:BJ45)</f>
        <v>136.10258288342214</v>
      </c>
      <c r="BM45" s="37"/>
      <c r="BO45" s="37"/>
    </row>
    <row r="46" spans="1:67" x14ac:dyDescent="0.2">
      <c r="A46" s="16"/>
      <c r="B46" s="21" t="s">
        <v>86</v>
      </c>
      <c r="C46" s="31">
        <f>SUM(C35:C45)</f>
        <v>0</v>
      </c>
      <c r="D46" s="31">
        <f t="shared" ref="D46:BK46" si="13">SUM(D35:D45)</f>
        <v>8.4026752672253</v>
      </c>
      <c r="E46" s="31">
        <f t="shared" si="13"/>
        <v>0</v>
      </c>
      <c r="F46" s="31">
        <f t="shared" si="13"/>
        <v>0</v>
      </c>
      <c r="G46" s="31">
        <f t="shared" si="13"/>
        <v>0</v>
      </c>
      <c r="H46" s="31">
        <f t="shared" si="13"/>
        <v>27.282939688476098</v>
      </c>
      <c r="I46" s="31">
        <f t="shared" si="13"/>
        <v>66.772753690678471</v>
      </c>
      <c r="J46" s="31">
        <f t="shared" si="13"/>
        <v>0</v>
      </c>
      <c r="K46" s="31">
        <f t="shared" si="13"/>
        <v>0</v>
      </c>
      <c r="L46" s="31">
        <f t="shared" si="13"/>
        <v>19.128436301952796</v>
      </c>
      <c r="M46" s="31">
        <f t="shared" si="13"/>
        <v>0</v>
      </c>
      <c r="N46" s="31">
        <f t="shared" si="13"/>
        <v>0</v>
      </c>
      <c r="O46" s="31">
        <f t="shared" si="13"/>
        <v>0</v>
      </c>
      <c r="P46" s="31">
        <f t="shared" si="13"/>
        <v>0</v>
      </c>
      <c r="Q46" s="31">
        <f t="shared" si="13"/>
        <v>0</v>
      </c>
      <c r="R46" s="31">
        <f t="shared" si="13"/>
        <v>16.645974213871998</v>
      </c>
      <c r="S46" s="31">
        <f t="shared" si="13"/>
        <v>13.4067872620956</v>
      </c>
      <c r="T46" s="31">
        <f t="shared" si="13"/>
        <v>0</v>
      </c>
      <c r="U46" s="31">
        <f t="shared" si="13"/>
        <v>0</v>
      </c>
      <c r="V46" s="31">
        <f t="shared" si="13"/>
        <v>4.4479241617341003</v>
      </c>
      <c r="W46" s="31">
        <f t="shared" si="13"/>
        <v>0</v>
      </c>
      <c r="X46" s="31">
        <f t="shared" si="13"/>
        <v>0</v>
      </c>
      <c r="Y46" s="31">
        <f t="shared" si="13"/>
        <v>1.9442387E-5</v>
      </c>
      <c r="Z46" s="31">
        <f t="shared" si="13"/>
        <v>0</v>
      </c>
      <c r="AA46" s="31">
        <f t="shared" si="13"/>
        <v>0</v>
      </c>
      <c r="AB46" s="31">
        <f t="shared" si="13"/>
        <v>322.51453151610417</v>
      </c>
      <c r="AC46" s="31">
        <f t="shared" si="13"/>
        <v>36.984033533289008</v>
      </c>
      <c r="AD46" s="31">
        <f t="shared" si="13"/>
        <v>5.4741780369676993</v>
      </c>
      <c r="AE46" s="31">
        <f t="shared" si="13"/>
        <v>0</v>
      </c>
      <c r="AF46" s="31">
        <f t="shared" si="13"/>
        <v>279.60326826895999</v>
      </c>
      <c r="AG46" s="31">
        <f t="shared" si="13"/>
        <v>0</v>
      </c>
      <c r="AH46" s="31">
        <f t="shared" si="13"/>
        <v>0</v>
      </c>
      <c r="AI46" s="31">
        <f t="shared" si="13"/>
        <v>0</v>
      </c>
      <c r="AJ46" s="31">
        <f t="shared" si="13"/>
        <v>0</v>
      </c>
      <c r="AK46" s="31">
        <f t="shared" si="13"/>
        <v>0</v>
      </c>
      <c r="AL46" s="31">
        <f t="shared" si="13"/>
        <v>349.27372408138513</v>
      </c>
      <c r="AM46" s="31">
        <f t="shared" si="13"/>
        <v>24.277663719633868</v>
      </c>
      <c r="AN46" s="31">
        <f t="shared" si="13"/>
        <v>0.87779787129010001</v>
      </c>
      <c r="AO46" s="31">
        <f t="shared" si="13"/>
        <v>0</v>
      </c>
      <c r="AP46" s="31">
        <f t="shared" si="13"/>
        <v>164.81394813940113</v>
      </c>
      <c r="AQ46" s="31">
        <f t="shared" si="13"/>
        <v>0</v>
      </c>
      <c r="AR46" s="31">
        <f t="shared" si="13"/>
        <v>0</v>
      </c>
      <c r="AS46" s="31">
        <f t="shared" si="13"/>
        <v>0</v>
      </c>
      <c r="AT46" s="31">
        <f t="shared" si="13"/>
        <v>0</v>
      </c>
      <c r="AU46" s="31">
        <f t="shared" si="13"/>
        <v>0</v>
      </c>
      <c r="AV46" s="31">
        <f t="shared" si="13"/>
        <v>253.91309114176832</v>
      </c>
      <c r="AW46" s="31">
        <f t="shared" si="13"/>
        <v>88.481609297215741</v>
      </c>
      <c r="AX46" s="31">
        <f t="shared" si="13"/>
        <v>0</v>
      </c>
      <c r="AY46" s="31">
        <f t="shared" si="13"/>
        <v>0</v>
      </c>
      <c r="AZ46" s="31">
        <f t="shared" si="13"/>
        <v>146.71947464622369</v>
      </c>
      <c r="BA46" s="31">
        <f t="shared" si="13"/>
        <v>0</v>
      </c>
      <c r="BB46" s="31">
        <f t="shared" si="13"/>
        <v>0</v>
      </c>
      <c r="BC46" s="31">
        <f t="shared" si="13"/>
        <v>0</v>
      </c>
      <c r="BD46" s="31">
        <f t="shared" si="13"/>
        <v>0</v>
      </c>
      <c r="BE46" s="31">
        <f t="shared" si="13"/>
        <v>0</v>
      </c>
      <c r="BF46" s="31">
        <f t="shared" si="13"/>
        <v>70.793919755988171</v>
      </c>
      <c r="BG46" s="31">
        <f t="shared" si="13"/>
        <v>12.517561145973055</v>
      </c>
      <c r="BH46" s="31">
        <f t="shared" si="13"/>
        <v>0.51658473141929995</v>
      </c>
      <c r="BI46" s="31">
        <f t="shared" si="13"/>
        <v>0</v>
      </c>
      <c r="BJ46" s="31">
        <f t="shared" si="13"/>
        <v>19.875962169558601</v>
      </c>
      <c r="BK46" s="33">
        <f t="shared" si="13"/>
        <v>1932.7248580835992</v>
      </c>
    </row>
    <row r="47" spans="1:67" x14ac:dyDescent="0.2">
      <c r="A47" s="16"/>
      <c r="B47" s="22" t="s">
        <v>84</v>
      </c>
      <c r="C47" s="31">
        <f>C33+C46</f>
        <v>0</v>
      </c>
      <c r="D47" s="31">
        <f t="shared" ref="D47:BJ47" si="14">D33+D46</f>
        <v>9.1542981052898007</v>
      </c>
      <c r="E47" s="31">
        <f t="shared" si="14"/>
        <v>0</v>
      </c>
      <c r="F47" s="31">
        <f t="shared" si="14"/>
        <v>0</v>
      </c>
      <c r="G47" s="31">
        <f t="shared" si="14"/>
        <v>0</v>
      </c>
      <c r="H47" s="31">
        <f t="shared" si="14"/>
        <v>41.573385252048894</v>
      </c>
      <c r="I47" s="31">
        <f t="shared" si="14"/>
        <v>67.261591229385772</v>
      </c>
      <c r="J47" s="31">
        <f t="shared" si="14"/>
        <v>0</v>
      </c>
      <c r="K47" s="31">
        <f t="shared" si="14"/>
        <v>0</v>
      </c>
      <c r="L47" s="31">
        <f t="shared" si="14"/>
        <v>21.191446269078497</v>
      </c>
      <c r="M47" s="31">
        <f t="shared" si="14"/>
        <v>0</v>
      </c>
      <c r="N47" s="31">
        <f t="shared" si="14"/>
        <v>0</v>
      </c>
      <c r="O47" s="31">
        <f t="shared" si="14"/>
        <v>0</v>
      </c>
      <c r="P47" s="31">
        <f t="shared" si="14"/>
        <v>0</v>
      </c>
      <c r="Q47" s="31">
        <f t="shared" si="14"/>
        <v>0</v>
      </c>
      <c r="R47" s="31">
        <f t="shared" si="14"/>
        <v>26.710546229621919</v>
      </c>
      <c r="S47" s="31">
        <f t="shared" si="14"/>
        <v>13.8720774327395</v>
      </c>
      <c r="T47" s="31">
        <f t="shared" si="14"/>
        <v>0</v>
      </c>
      <c r="U47" s="31">
        <f t="shared" si="14"/>
        <v>0</v>
      </c>
      <c r="V47" s="31">
        <f t="shared" si="14"/>
        <v>5.0888218126683</v>
      </c>
      <c r="W47" s="31">
        <f t="shared" si="14"/>
        <v>0</v>
      </c>
      <c r="X47" s="31">
        <f t="shared" si="14"/>
        <v>0</v>
      </c>
      <c r="Y47" s="31">
        <f t="shared" si="14"/>
        <v>1.9442387E-5</v>
      </c>
      <c r="Z47" s="31">
        <f t="shared" si="14"/>
        <v>0</v>
      </c>
      <c r="AA47" s="31">
        <f t="shared" si="14"/>
        <v>0</v>
      </c>
      <c r="AB47" s="31">
        <f t="shared" si="14"/>
        <v>400.53392349284701</v>
      </c>
      <c r="AC47" s="31">
        <f t="shared" si="14"/>
        <v>40.723096044377904</v>
      </c>
      <c r="AD47" s="31">
        <f t="shared" si="14"/>
        <v>5.4741780369676993</v>
      </c>
      <c r="AE47" s="31">
        <f t="shared" si="14"/>
        <v>0</v>
      </c>
      <c r="AF47" s="31">
        <f t="shared" si="14"/>
        <v>302.21429685155181</v>
      </c>
      <c r="AG47" s="31">
        <f t="shared" si="14"/>
        <v>0</v>
      </c>
      <c r="AH47" s="31">
        <f t="shared" si="14"/>
        <v>0</v>
      </c>
      <c r="AI47" s="31">
        <f t="shared" si="14"/>
        <v>0</v>
      </c>
      <c r="AJ47" s="31">
        <f t="shared" si="14"/>
        <v>0</v>
      </c>
      <c r="AK47" s="31">
        <f t="shared" si="14"/>
        <v>0</v>
      </c>
      <c r="AL47" s="31">
        <f t="shared" si="14"/>
        <v>417.71765363712035</v>
      </c>
      <c r="AM47" s="31">
        <f t="shared" si="14"/>
        <v>26.444240262821669</v>
      </c>
      <c r="AN47" s="31">
        <f t="shared" si="14"/>
        <v>0.87779787129010001</v>
      </c>
      <c r="AO47" s="31">
        <f t="shared" si="14"/>
        <v>0</v>
      </c>
      <c r="AP47" s="31">
        <f t="shared" si="14"/>
        <v>177.07515036057956</v>
      </c>
      <c r="AQ47" s="31">
        <f t="shared" si="14"/>
        <v>0</v>
      </c>
      <c r="AR47" s="31">
        <f t="shared" si="14"/>
        <v>0</v>
      </c>
      <c r="AS47" s="31">
        <f t="shared" si="14"/>
        <v>0</v>
      </c>
      <c r="AT47" s="31">
        <f t="shared" si="14"/>
        <v>0</v>
      </c>
      <c r="AU47" s="31">
        <f t="shared" si="14"/>
        <v>0</v>
      </c>
      <c r="AV47" s="31">
        <f t="shared" si="14"/>
        <v>494.04288388269526</v>
      </c>
      <c r="AW47" s="31">
        <f t="shared" si="14"/>
        <v>107.55456599420083</v>
      </c>
      <c r="AX47" s="31">
        <f t="shared" si="14"/>
        <v>0</v>
      </c>
      <c r="AY47" s="31">
        <f t="shared" si="14"/>
        <v>0</v>
      </c>
      <c r="AZ47" s="31">
        <f t="shared" si="14"/>
        <v>199.364510310508</v>
      </c>
      <c r="BA47" s="31">
        <f t="shared" si="14"/>
        <v>0</v>
      </c>
      <c r="BB47" s="31">
        <f t="shared" si="14"/>
        <v>0</v>
      </c>
      <c r="BC47" s="31">
        <f t="shared" si="14"/>
        <v>0</v>
      </c>
      <c r="BD47" s="31">
        <f t="shared" si="14"/>
        <v>0</v>
      </c>
      <c r="BE47" s="31">
        <f t="shared" si="14"/>
        <v>0</v>
      </c>
      <c r="BF47" s="31">
        <f t="shared" si="14"/>
        <v>120.21118640132235</v>
      </c>
      <c r="BG47" s="31">
        <f t="shared" si="14"/>
        <v>15.206205983739055</v>
      </c>
      <c r="BH47" s="31">
        <f t="shared" si="14"/>
        <v>0.51658473141929995</v>
      </c>
      <c r="BI47" s="31">
        <f t="shared" si="14"/>
        <v>0</v>
      </c>
      <c r="BJ47" s="31">
        <f t="shared" si="14"/>
        <v>24.442443403972803</v>
      </c>
      <c r="BK47" s="33">
        <f>BK46+BK33</f>
        <v>2517.2509030386332</v>
      </c>
    </row>
    <row r="48" spans="1:67" ht="3" customHeight="1" x14ac:dyDescent="0.2">
      <c r="A48" s="16"/>
      <c r="B48" s="2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5"/>
    </row>
    <row r="49" spans="1:67" x14ac:dyDescent="0.2">
      <c r="A49" s="16" t="s">
        <v>16</v>
      </c>
      <c r="B49" s="19" t="s">
        <v>8</v>
      </c>
      <c r="C49" s="73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5"/>
    </row>
    <row r="50" spans="1:67" x14ac:dyDescent="0.2">
      <c r="A50" s="16" t="s">
        <v>76</v>
      </c>
      <c r="B50" s="20" t="s">
        <v>17</v>
      </c>
      <c r="C50" s="73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5"/>
    </row>
    <row r="51" spans="1:67" x14ac:dyDescent="0.2">
      <c r="A51" s="16"/>
      <c r="B51" s="21" t="s">
        <v>116</v>
      </c>
      <c r="C51" s="31">
        <v>0</v>
      </c>
      <c r="D51" s="31">
        <v>0.65137724374189998</v>
      </c>
      <c r="E51" s="31">
        <v>0</v>
      </c>
      <c r="F51" s="31">
        <v>0</v>
      </c>
      <c r="G51" s="31">
        <v>0</v>
      </c>
      <c r="H51" s="31">
        <v>0.19111282438540003</v>
      </c>
      <c r="I51" s="31">
        <v>5.4384806449999995E-4</v>
      </c>
      <c r="J51" s="31">
        <v>0</v>
      </c>
      <c r="K51" s="31">
        <v>0</v>
      </c>
      <c r="L51" s="31">
        <v>7.3021669354000002E-3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3.36416476115E-2</v>
      </c>
      <c r="S51" s="31">
        <v>0</v>
      </c>
      <c r="T51" s="31">
        <v>0</v>
      </c>
      <c r="U51" s="31">
        <v>0</v>
      </c>
      <c r="V51" s="31">
        <v>2.13994869032E-2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0.90198239454030016</v>
      </c>
      <c r="AC51" s="31">
        <v>9.9544944644999994E-2</v>
      </c>
      <c r="AD51" s="31">
        <v>0</v>
      </c>
      <c r="AE51" s="31">
        <v>0</v>
      </c>
      <c r="AF51" s="31">
        <v>1.4569170702246999</v>
      </c>
      <c r="AG51" s="31">
        <v>0</v>
      </c>
      <c r="AH51" s="31">
        <v>0</v>
      </c>
      <c r="AI51" s="31">
        <v>0</v>
      </c>
      <c r="AJ51" s="31">
        <v>0</v>
      </c>
      <c r="AK51" s="31">
        <v>0</v>
      </c>
      <c r="AL51" s="31">
        <v>0.91350278885979985</v>
      </c>
      <c r="AM51" s="31">
        <v>5.3727521580600006E-2</v>
      </c>
      <c r="AN51" s="31">
        <v>0</v>
      </c>
      <c r="AO51" s="31">
        <v>0</v>
      </c>
      <c r="AP51" s="31">
        <v>0.89146840119240012</v>
      </c>
      <c r="AQ51" s="31">
        <v>0</v>
      </c>
      <c r="AR51" s="31">
        <v>0</v>
      </c>
      <c r="AS51" s="31">
        <v>0</v>
      </c>
      <c r="AT51" s="31">
        <v>0</v>
      </c>
      <c r="AU51" s="31">
        <v>0</v>
      </c>
      <c r="AV51" s="31">
        <v>1.8840864932489998</v>
      </c>
      <c r="AW51" s="31">
        <v>0.86208658125740001</v>
      </c>
      <c r="AX51" s="31">
        <v>1.5552859818475007</v>
      </c>
      <c r="AY51" s="31">
        <v>0</v>
      </c>
      <c r="AZ51" s="31">
        <v>3.3400587033203997</v>
      </c>
      <c r="BA51" s="31">
        <v>0</v>
      </c>
      <c r="BB51" s="31">
        <v>0</v>
      </c>
      <c r="BC51" s="31">
        <v>0</v>
      </c>
      <c r="BD51" s="31">
        <v>0</v>
      </c>
      <c r="BE51" s="31">
        <v>0</v>
      </c>
      <c r="BF51" s="31">
        <v>0.36456769819000001</v>
      </c>
      <c r="BG51" s="31">
        <v>0.31121244938699999</v>
      </c>
      <c r="BH51" s="31">
        <v>0</v>
      </c>
      <c r="BI51" s="31">
        <v>0</v>
      </c>
      <c r="BJ51" s="31">
        <v>0.62698206845109994</v>
      </c>
      <c r="BK51" s="34">
        <f>SUM(C51:BJ51)</f>
        <v>14.166800314387102</v>
      </c>
    </row>
    <row r="52" spans="1:67" x14ac:dyDescent="0.2">
      <c r="A52" s="16"/>
      <c r="B52" s="21" t="s">
        <v>119</v>
      </c>
      <c r="C52" s="31">
        <v>0</v>
      </c>
      <c r="D52" s="31">
        <v>0.59215211041930005</v>
      </c>
      <c r="E52" s="31">
        <v>0</v>
      </c>
      <c r="F52" s="31">
        <v>0</v>
      </c>
      <c r="G52" s="31">
        <v>0</v>
      </c>
      <c r="H52" s="31">
        <v>1.8461364176937007</v>
      </c>
      <c r="I52" s="31">
        <v>9.1066100806400013E-2</v>
      </c>
      <c r="J52" s="31">
        <v>0</v>
      </c>
      <c r="K52" s="31">
        <v>0</v>
      </c>
      <c r="L52" s="31">
        <v>1.3921314810309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1.6789809841137002</v>
      </c>
      <c r="S52" s="31">
        <v>0.2505353019032</v>
      </c>
      <c r="T52" s="31">
        <v>0</v>
      </c>
      <c r="U52" s="31">
        <v>0</v>
      </c>
      <c r="V52" s="31">
        <v>0.4280811147411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51.000297487312437</v>
      </c>
      <c r="AC52" s="31">
        <v>4.1738775808670994</v>
      </c>
      <c r="AD52" s="31">
        <v>0.13837697916120001</v>
      </c>
      <c r="AE52" s="31">
        <v>0</v>
      </c>
      <c r="AF52" s="31">
        <v>67.158982619100556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59.702500094207288</v>
      </c>
      <c r="AM52" s="31">
        <v>4.7557963037714002</v>
      </c>
      <c r="AN52" s="31">
        <v>0.4644134905483</v>
      </c>
      <c r="AO52" s="31">
        <v>0</v>
      </c>
      <c r="AP52" s="31">
        <v>41.814085151599905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17.36172962949902</v>
      </c>
      <c r="AW52" s="31">
        <v>4.5485727547534571</v>
      </c>
      <c r="AX52" s="31">
        <v>0</v>
      </c>
      <c r="AY52" s="31">
        <v>0</v>
      </c>
      <c r="AZ52" s="31">
        <v>21.762790518983209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7.0129047305826138</v>
      </c>
      <c r="BG52" s="31">
        <v>0.9026047746121999</v>
      </c>
      <c r="BH52" s="31">
        <v>0</v>
      </c>
      <c r="BI52" s="31">
        <v>0</v>
      </c>
      <c r="BJ52" s="31">
        <v>6.3545669254788013</v>
      </c>
      <c r="BK52" s="34">
        <f>SUM(C52:BJ52)</f>
        <v>293.43058255118581</v>
      </c>
    </row>
    <row r="53" spans="1:67" x14ac:dyDescent="0.2">
      <c r="A53" s="16"/>
      <c r="B53" s="22" t="s">
        <v>83</v>
      </c>
      <c r="C53" s="31">
        <f>SUM(C51:C52)</f>
        <v>0</v>
      </c>
      <c r="D53" s="31">
        <f t="shared" ref="D53:BK53" si="15">SUM(D51:D52)</f>
        <v>1.2435293541612</v>
      </c>
      <c r="E53" s="31">
        <f t="shared" si="15"/>
        <v>0</v>
      </c>
      <c r="F53" s="31">
        <f t="shared" si="15"/>
        <v>0</v>
      </c>
      <c r="G53" s="31">
        <f t="shared" si="15"/>
        <v>0</v>
      </c>
      <c r="H53" s="31">
        <f t="shared" si="15"/>
        <v>2.0372492420791009</v>
      </c>
      <c r="I53" s="31">
        <f t="shared" si="15"/>
        <v>9.1609948870900015E-2</v>
      </c>
      <c r="J53" s="31">
        <f t="shared" si="15"/>
        <v>0</v>
      </c>
      <c r="K53" s="31">
        <f t="shared" si="15"/>
        <v>0</v>
      </c>
      <c r="L53" s="31">
        <f t="shared" si="15"/>
        <v>1.3994336479663001</v>
      </c>
      <c r="M53" s="31">
        <f t="shared" si="15"/>
        <v>0</v>
      </c>
      <c r="N53" s="31">
        <f t="shared" si="15"/>
        <v>0</v>
      </c>
      <c r="O53" s="31">
        <f t="shared" si="15"/>
        <v>0</v>
      </c>
      <c r="P53" s="31">
        <f t="shared" si="15"/>
        <v>0</v>
      </c>
      <c r="Q53" s="31">
        <f t="shared" si="15"/>
        <v>0</v>
      </c>
      <c r="R53" s="31">
        <f t="shared" si="15"/>
        <v>1.7126226317252002</v>
      </c>
      <c r="S53" s="31">
        <f t="shared" si="15"/>
        <v>0.2505353019032</v>
      </c>
      <c r="T53" s="31">
        <f t="shared" si="15"/>
        <v>0</v>
      </c>
      <c r="U53" s="31">
        <f t="shared" si="15"/>
        <v>0</v>
      </c>
      <c r="V53" s="31">
        <f t="shared" si="15"/>
        <v>0.44948060164429998</v>
      </c>
      <c r="W53" s="31">
        <f t="shared" si="15"/>
        <v>0</v>
      </c>
      <c r="X53" s="31">
        <f t="shared" si="15"/>
        <v>0</v>
      </c>
      <c r="Y53" s="31">
        <f t="shared" si="15"/>
        <v>0</v>
      </c>
      <c r="Z53" s="31">
        <f t="shared" si="15"/>
        <v>0</v>
      </c>
      <c r="AA53" s="31">
        <f t="shared" si="15"/>
        <v>0</v>
      </c>
      <c r="AB53" s="31">
        <f t="shared" si="15"/>
        <v>51.902279881852735</v>
      </c>
      <c r="AC53" s="31">
        <f t="shared" si="15"/>
        <v>4.2734225255120997</v>
      </c>
      <c r="AD53" s="31">
        <f t="shared" si="15"/>
        <v>0.13837697916120001</v>
      </c>
      <c r="AE53" s="31">
        <f t="shared" si="15"/>
        <v>0</v>
      </c>
      <c r="AF53" s="31">
        <f t="shared" si="15"/>
        <v>68.615899689325261</v>
      </c>
      <c r="AG53" s="31">
        <f t="shared" si="15"/>
        <v>0</v>
      </c>
      <c r="AH53" s="31">
        <f t="shared" si="15"/>
        <v>0</v>
      </c>
      <c r="AI53" s="31">
        <f t="shared" si="15"/>
        <v>0</v>
      </c>
      <c r="AJ53" s="31">
        <f t="shared" si="15"/>
        <v>0</v>
      </c>
      <c r="AK53" s="31">
        <f t="shared" si="15"/>
        <v>0</v>
      </c>
      <c r="AL53" s="31">
        <f t="shared" si="15"/>
        <v>60.61600288306709</v>
      </c>
      <c r="AM53" s="31">
        <f t="shared" si="15"/>
        <v>4.8095238253520005</v>
      </c>
      <c r="AN53" s="31">
        <f t="shared" si="15"/>
        <v>0.4644134905483</v>
      </c>
      <c r="AO53" s="31">
        <f t="shared" si="15"/>
        <v>0</v>
      </c>
      <c r="AP53" s="31">
        <f t="shared" si="15"/>
        <v>42.705553552792303</v>
      </c>
      <c r="AQ53" s="31">
        <f t="shared" si="15"/>
        <v>0</v>
      </c>
      <c r="AR53" s="31">
        <f t="shared" si="15"/>
        <v>0</v>
      </c>
      <c r="AS53" s="31">
        <f t="shared" si="15"/>
        <v>0</v>
      </c>
      <c r="AT53" s="31">
        <f t="shared" si="15"/>
        <v>0</v>
      </c>
      <c r="AU53" s="31">
        <f t="shared" si="15"/>
        <v>0</v>
      </c>
      <c r="AV53" s="31">
        <f t="shared" si="15"/>
        <v>19.245816122748021</v>
      </c>
      <c r="AW53" s="31">
        <f t="shared" si="15"/>
        <v>5.4106593360108572</v>
      </c>
      <c r="AX53" s="31">
        <f t="shared" si="15"/>
        <v>1.5552859818475007</v>
      </c>
      <c r="AY53" s="31">
        <f t="shared" si="15"/>
        <v>0</v>
      </c>
      <c r="AZ53" s="31">
        <f t="shared" si="15"/>
        <v>25.102849222303607</v>
      </c>
      <c r="BA53" s="31">
        <f t="shared" si="15"/>
        <v>0</v>
      </c>
      <c r="BB53" s="31">
        <f t="shared" si="15"/>
        <v>0</v>
      </c>
      <c r="BC53" s="31">
        <f t="shared" si="15"/>
        <v>0</v>
      </c>
      <c r="BD53" s="31">
        <f t="shared" si="15"/>
        <v>0</v>
      </c>
      <c r="BE53" s="31">
        <f t="shared" si="15"/>
        <v>0</v>
      </c>
      <c r="BF53" s="31">
        <f t="shared" si="15"/>
        <v>7.3774724287726139</v>
      </c>
      <c r="BG53" s="31">
        <f t="shared" si="15"/>
        <v>1.2138172239991998</v>
      </c>
      <c r="BH53" s="31">
        <f t="shared" si="15"/>
        <v>0</v>
      </c>
      <c r="BI53" s="31">
        <f t="shared" si="15"/>
        <v>0</v>
      </c>
      <c r="BJ53" s="31">
        <f t="shared" si="15"/>
        <v>6.9815489939299011</v>
      </c>
      <c r="BK53" s="31">
        <f t="shared" si="15"/>
        <v>307.59738286557291</v>
      </c>
    </row>
    <row r="54" spans="1:67" ht="2.25" customHeight="1" x14ac:dyDescent="0.2">
      <c r="A54" s="16"/>
      <c r="B54" s="20"/>
      <c r="C54" s="73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  <c r="BK54" s="75"/>
    </row>
    <row r="55" spans="1:67" x14ac:dyDescent="0.2">
      <c r="A55" s="16" t="s">
        <v>4</v>
      </c>
      <c r="B55" s="19" t="s">
        <v>9</v>
      </c>
      <c r="C55" s="73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5"/>
    </row>
    <row r="56" spans="1:67" x14ac:dyDescent="0.2">
      <c r="A56" s="16" t="s">
        <v>76</v>
      </c>
      <c r="B56" s="20" t="s">
        <v>18</v>
      </c>
      <c r="C56" s="73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5"/>
    </row>
    <row r="57" spans="1:67" x14ac:dyDescent="0.2">
      <c r="A57" s="16"/>
      <c r="B57" s="29" t="s">
        <v>111</v>
      </c>
      <c r="C57" s="35">
        <v>0</v>
      </c>
      <c r="D57" s="35">
        <v>32.937100000000001</v>
      </c>
      <c r="E57" s="35">
        <v>0</v>
      </c>
      <c r="F57" s="35">
        <v>0</v>
      </c>
      <c r="G57" s="35">
        <v>0</v>
      </c>
      <c r="H57" s="35">
        <v>15.546799999999999</v>
      </c>
      <c r="I57" s="35">
        <v>1.1880474682340829</v>
      </c>
      <c r="J57" s="35">
        <v>0</v>
      </c>
      <c r="K57" s="35">
        <v>0</v>
      </c>
      <c r="L57" s="35">
        <v>9.1239000000000008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6.2847</v>
      </c>
      <c r="S57" s="35">
        <v>0.19969999999999999</v>
      </c>
      <c r="T57" s="35">
        <v>0</v>
      </c>
      <c r="U57" s="35">
        <v>0</v>
      </c>
      <c r="V57" s="35">
        <v>1.8935999999999999</v>
      </c>
      <c r="W57" s="35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5">
        <v>0</v>
      </c>
      <c r="AD57" s="35">
        <v>0</v>
      </c>
      <c r="AE57" s="35">
        <v>0</v>
      </c>
      <c r="AF57" s="35">
        <v>0</v>
      </c>
      <c r="AG57" s="35">
        <v>0</v>
      </c>
      <c r="AH57" s="35">
        <v>0</v>
      </c>
      <c r="AI57" s="35">
        <v>0</v>
      </c>
      <c r="AJ57" s="35">
        <v>0</v>
      </c>
      <c r="AK57" s="35">
        <v>0</v>
      </c>
      <c r="AL57" s="35">
        <v>0</v>
      </c>
      <c r="AM57" s="35">
        <v>0</v>
      </c>
      <c r="AN57" s="35">
        <v>0</v>
      </c>
      <c r="AO57" s="35">
        <v>0</v>
      </c>
      <c r="AP57" s="35">
        <v>0</v>
      </c>
      <c r="AQ57" s="35">
        <v>0</v>
      </c>
      <c r="AR57" s="35">
        <v>0</v>
      </c>
      <c r="AS57" s="35">
        <v>0</v>
      </c>
      <c r="AT57" s="35">
        <v>0</v>
      </c>
      <c r="AU57" s="35">
        <v>0</v>
      </c>
      <c r="AV57" s="35">
        <v>0</v>
      </c>
      <c r="AW57" s="35">
        <v>0</v>
      </c>
      <c r="AX57" s="35">
        <v>0</v>
      </c>
      <c r="AY57" s="35">
        <v>0</v>
      </c>
      <c r="AZ57" s="35">
        <v>0</v>
      </c>
      <c r="BA57" s="35">
        <v>0</v>
      </c>
      <c r="BB57" s="35">
        <v>0</v>
      </c>
      <c r="BC57" s="35">
        <v>0</v>
      </c>
      <c r="BD57" s="35">
        <v>0</v>
      </c>
      <c r="BE57" s="35">
        <v>0</v>
      </c>
      <c r="BF57" s="35">
        <v>0</v>
      </c>
      <c r="BG57" s="35">
        <v>0</v>
      </c>
      <c r="BH57" s="35">
        <v>0</v>
      </c>
      <c r="BI57" s="35">
        <v>0</v>
      </c>
      <c r="BJ57" s="35">
        <v>0</v>
      </c>
      <c r="BK57" s="34">
        <f>SUM(C57:BJ57)</f>
        <v>67.173847468234086</v>
      </c>
      <c r="BL57" s="38"/>
      <c r="BM57" s="44"/>
      <c r="BN57" s="44"/>
      <c r="BO57" s="44"/>
    </row>
    <row r="58" spans="1:67" x14ac:dyDescent="0.2">
      <c r="A58" s="16"/>
      <c r="B58" s="21" t="s">
        <v>85</v>
      </c>
      <c r="C58" s="31">
        <f>SUM(C57)</f>
        <v>0</v>
      </c>
      <c r="D58" s="31">
        <f t="shared" ref="D58:BJ58" si="16">SUM(D57)</f>
        <v>32.937100000000001</v>
      </c>
      <c r="E58" s="31">
        <f t="shared" si="16"/>
        <v>0</v>
      </c>
      <c r="F58" s="31">
        <f t="shared" si="16"/>
        <v>0</v>
      </c>
      <c r="G58" s="31">
        <f t="shared" si="16"/>
        <v>0</v>
      </c>
      <c r="H58" s="31">
        <f t="shared" si="16"/>
        <v>15.546799999999999</v>
      </c>
      <c r="I58" s="31">
        <f t="shared" si="16"/>
        <v>1.1880474682340829</v>
      </c>
      <c r="J58" s="31">
        <f t="shared" si="16"/>
        <v>0</v>
      </c>
      <c r="K58" s="31">
        <f t="shared" si="16"/>
        <v>0</v>
      </c>
      <c r="L58" s="31">
        <f t="shared" si="16"/>
        <v>9.1239000000000008</v>
      </c>
      <c r="M58" s="31">
        <f t="shared" si="16"/>
        <v>0</v>
      </c>
      <c r="N58" s="31">
        <f t="shared" si="16"/>
        <v>0</v>
      </c>
      <c r="O58" s="31">
        <f t="shared" si="16"/>
        <v>0</v>
      </c>
      <c r="P58" s="31">
        <f t="shared" si="16"/>
        <v>0</v>
      </c>
      <c r="Q58" s="31">
        <f t="shared" si="16"/>
        <v>0</v>
      </c>
      <c r="R58" s="31">
        <f t="shared" si="16"/>
        <v>6.2847</v>
      </c>
      <c r="S58" s="31">
        <f t="shared" si="16"/>
        <v>0.19969999999999999</v>
      </c>
      <c r="T58" s="31">
        <f t="shared" si="16"/>
        <v>0</v>
      </c>
      <c r="U58" s="31">
        <f t="shared" si="16"/>
        <v>0</v>
      </c>
      <c r="V58" s="31">
        <f t="shared" si="16"/>
        <v>1.8935999999999999</v>
      </c>
      <c r="W58" s="31">
        <f t="shared" si="16"/>
        <v>0</v>
      </c>
      <c r="X58" s="31">
        <f t="shared" si="16"/>
        <v>0</v>
      </c>
      <c r="Y58" s="31">
        <f t="shared" si="16"/>
        <v>0</v>
      </c>
      <c r="Z58" s="31">
        <f t="shared" si="16"/>
        <v>0</v>
      </c>
      <c r="AA58" s="31">
        <f t="shared" si="16"/>
        <v>0</v>
      </c>
      <c r="AB58" s="31">
        <f t="shared" si="16"/>
        <v>0</v>
      </c>
      <c r="AC58" s="31">
        <f t="shared" si="16"/>
        <v>0</v>
      </c>
      <c r="AD58" s="31">
        <f t="shared" si="16"/>
        <v>0</v>
      </c>
      <c r="AE58" s="31">
        <f t="shared" si="16"/>
        <v>0</v>
      </c>
      <c r="AF58" s="31">
        <f t="shared" si="16"/>
        <v>0</v>
      </c>
      <c r="AG58" s="31">
        <f t="shared" si="16"/>
        <v>0</v>
      </c>
      <c r="AH58" s="31">
        <f t="shared" si="16"/>
        <v>0</v>
      </c>
      <c r="AI58" s="31">
        <f t="shared" si="16"/>
        <v>0</v>
      </c>
      <c r="AJ58" s="31">
        <f t="shared" si="16"/>
        <v>0</v>
      </c>
      <c r="AK58" s="31">
        <f t="shared" si="16"/>
        <v>0</v>
      </c>
      <c r="AL58" s="31">
        <f t="shared" si="16"/>
        <v>0</v>
      </c>
      <c r="AM58" s="31">
        <f t="shared" si="16"/>
        <v>0</v>
      </c>
      <c r="AN58" s="31">
        <f t="shared" si="16"/>
        <v>0</v>
      </c>
      <c r="AO58" s="31">
        <f t="shared" si="16"/>
        <v>0</v>
      </c>
      <c r="AP58" s="31">
        <f t="shared" si="16"/>
        <v>0</v>
      </c>
      <c r="AQ58" s="31">
        <f t="shared" si="16"/>
        <v>0</v>
      </c>
      <c r="AR58" s="31">
        <f t="shared" si="16"/>
        <v>0</v>
      </c>
      <c r="AS58" s="31">
        <f t="shared" si="16"/>
        <v>0</v>
      </c>
      <c r="AT58" s="31">
        <f t="shared" si="16"/>
        <v>0</v>
      </c>
      <c r="AU58" s="31">
        <f t="shared" si="16"/>
        <v>0</v>
      </c>
      <c r="AV58" s="31">
        <f t="shared" si="16"/>
        <v>0</v>
      </c>
      <c r="AW58" s="31">
        <f t="shared" si="16"/>
        <v>0</v>
      </c>
      <c r="AX58" s="31">
        <f t="shared" si="16"/>
        <v>0</v>
      </c>
      <c r="AY58" s="31">
        <f t="shared" si="16"/>
        <v>0</v>
      </c>
      <c r="AZ58" s="31">
        <f t="shared" si="16"/>
        <v>0</v>
      </c>
      <c r="BA58" s="31">
        <f t="shared" si="16"/>
        <v>0</v>
      </c>
      <c r="BB58" s="31">
        <f t="shared" si="16"/>
        <v>0</v>
      </c>
      <c r="BC58" s="31">
        <f t="shared" si="16"/>
        <v>0</v>
      </c>
      <c r="BD58" s="31">
        <f t="shared" si="16"/>
        <v>0</v>
      </c>
      <c r="BE58" s="31">
        <f t="shared" si="16"/>
        <v>0</v>
      </c>
      <c r="BF58" s="31">
        <f t="shared" si="16"/>
        <v>0</v>
      </c>
      <c r="BG58" s="31">
        <f t="shared" si="16"/>
        <v>0</v>
      </c>
      <c r="BH58" s="31">
        <f t="shared" si="16"/>
        <v>0</v>
      </c>
      <c r="BI58" s="31">
        <f t="shared" si="16"/>
        <v>0</v>
      </c>
      <c r="BJ58" s="31">
        <f t="shared" si="16"/>
        <v>0</v>
      </c>
      <c r="BK58" s="34">
        <f>SUM(BK57)</f>
        <v>67.173847468234086</v>
      </c>
    </row>
    <row r="59" spans="1:67" x14ac:dyDescent="0.2">
      <c r="A59" s="16" t="s">
        <v>77</v>
      </c>
      <c r="B59" s="20" t="s">
        <v>19</v>
      </c>
      <c r="C59" s="73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5"/>
    </row>
    <row r="60" spans="1:67" x14ac:dyDescent="0.2">
      <c r="A60" s="16"/>
      <c r="B60" s="21" t="s">
        <v>36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31">
        <v>0</v>
      </c>
      <c r="AJ60" s="31">
        <v>0</v>
      </c>
      <c r="AK60" s="31">
        <v>0</v>
      </c>
      <c r="AL60" s="31">
        <v>0</v>
      </c>
      <c r="AM60" s="31">
        <v>0</v>
      </c>
      <c r="AN60" s="31">
        <v>0</v>
      </c>
      <c r="AO60" s="31">
        <v>0</v>
      </c>
      <c r="AP60" s="31">
        <v>0</v>
      </c>
      <c r="AQ60" s="31">
        <v>0</v>
      </c>
      <c r="AR60" s="31">
        <v>0</v>
      </c>
      <c r="AS60" s="31">
        <v>0</v>
      </c>
      <c r="AT60" s="31">
        <v>0</v>
      </c>
      <c r="AU60" s="31">
        <v>0</v>
      </c>
      <c r="AV60" s="31">
        <v>0</v>
      </c>
      <c r="AW60" s="31">
        <v>0</v>
      </c>
      <c r="AX60" s="31">
        <v>0</v>
      </c>
      <c r="AY60" s="31">
        <v>0</v>
      </c>
      <c r="AZ60" s="31">
        <v>0</v>
      </c>
      <c r="BA60" s="31">
        <v>0</v>
      </c>
      <c r="BB60" s="31">
        <v>0</v>
      </c>
      <c r="BC60" s="31">
        <v>0</v>
      </c>
      <c r="BD60" s="31">
        <v>0</v>
      </c>
      <c r="BE60" s="31">
        <v>0</v>
      </c>
      <c r="BF60" s="31">
        <v>0</v>
      </c>
      <c r="BG60" s="31">
        <v>0</v>
      </c>
      <c r="BH60" s="31">
        <v>0</v>
      </c>
      <c r="BI60" s="31">
        <v>0</v>
      </c>
      <c r="BJ60" s="31">
        <v>0</v>
      </c>
      <c r="BK60" s="34">
        <f>SUM(C60:BJ60)</f>
        <v>0</v>
      </c>
    </row>
    <row r="61" spans="1:67" x14ac:dyDescent="0.2">
      <c r="A61" s="16"/>
      <c r="B61" s="21" t="s">
        <v>86</v>
      </c>
      <c r="C61" s="31">
        <f t="shared" ref="C61:BJ61" si="17">SUM(C60)</f>
        <v>0</v>
      </c>
      <c r="D61" s="31">
        <f t="shared" si="17"/>
        <v>0</v>
      </c>
      <c r="E61" s="31">
        <f t="shared" si="17"/>
        <v>0</v>
      </c>
      <c r="F61" s="31">
        <f t="shared" si="17"/>
        <v>0</v>
      </c>
      <c r="G61" s="31">
        <f t="shared" si="17"/>
        <v>0</v>
      </c>
      <c r="H61" s="31">
        <f t="shared" si="17"/>
        <v>0</v>
      </c>
      <c r="I61" s="31">
        <f t="shared" si="17"/>
        <v>0</v>
      </c>
      <c r="J61" s="31">
        <f t="shared" si="17"/>
        <v>0</v>
      </c>
      <c r="K61" s="31">
        <f t="shared" si="17"/>
        <v>0</v>
      </c>
      <c r="L61" s="31">
        <f t="shared" si="17"/>
        <v>0</v>
      </c>
      <c r="M61" s="31">
        <f t="shared" si="17"/>
        <v>0</v>
      </c>
      <c r="N61" s="31">
        <f t="shared" si="17"/>
        <v>0</v>
      </c>
      <c r="O61" s="31">
        <f t="shared" si="17"/>
        <v>0</v>
      </c>
      <c r="P61" s="31">
        <f t="shared" si="17"/>
        <v>0</v>
      </c>
      <c r="Q61" s="31">
        <f t="shared" si="17"/>
        <v>0</v>
      </c>
      <c r="R61" s="31">
        <f t="shared" si="17"/>
        <v>0</v>
      </c>
      <c r="S61" s="31">
        <f t="shared" si="17"/>
        <v>0</v>
      </c>
      <c r="T61" s="31">
        <f t="shared" si="17"/>
        <v>0</v>
      </c>
      <c r="U61" s="31">
        <f t="shared" si="17"/>
        <v>0</v>
      </c>
      <c r="V61" s="31">
        <f t="shared" si="17"/>
        <v>0</v>
      </c>
      <c r="W61" s="31">
        <f t="shared" si="17"/>
        <v>0</v>
      </c>
      <c r="X61" s="31">
        <f t="shared" si="17"/>
        <v>0</v>
      </c>
      <c r="Y61" s="31">
        <f t="shared" si="17"/>
        <v>0</v>
      </c>
      <c r="Z61" s="31">
        <f t="shared" si="17"/>
        <v>0</v>
      </c>
      <c r="AA61" s="31">
        <f t="shared" si="17"/>
        <v>0</v>
      </c>
      <c r="AB61" s="31">
        <f t="shared" si="17"/>
        <v>0</v>
      </c>
      <c r="AC61" s="31">
        <f t="shared" si="17"/>
        <v>0</v>
      </c>
      <c r="AD61" s="31">
        <f t="shared" si="17"/>
        <v>0</v>
      </c>
      <c r="AE61" s="31">
        <f t="shared" si="17"/>
        <v>0</v>
      </c>
      <c r="AF61" s="31">
        <f t="shared" si="17"/>
        <v>0</v>
      </c>
      <c r="AG61" s="31">
        <f t="shared" si="17"/>
        <v>0</v>
      </c>
      <c r="AH61" s="31">
        <f t="shared" si="17"/>
        <v>0</v>
      </c>
      <c r="AI61" s="31">
        <f t="shared" si="17"/>
        <v>0</v>
      </c>
      <c r="AJ61" s="31">
        <f t="shared" si="17"/>
        <v>0</v>
      </c>
      <c r="AK61" s="31">
        <f t="shared" si="17"/>
        <v>0</v>
      </c>
      <c r="AL61" s="31">
        <f t="shared" si="17"/>
        <v>0</v>
      </c>
      <c r="AM61" s="31">
        <f t="shared" si="17"/>
        <v>0</v>
      </c>
      <c r="AN61" s="31">
        <f t="shared" si="17"/>
        <v>0</v>
      </c>
      <c r="AO61" s="31">
        <f t="shared" si="17"/>
        <v>0</v>
      </c>
      <c r="AP61" s="31">
        <f t="shared" si="17"/>
        <v>0</v>
      </c>
      <c r="AQ61" s="31">
        <f t="shared" si="17"/>
        <v>0</v>
      </c>
      <c r="AR61" s="31">
        <f t="shared" si="17"/>
        <v>0</v>
      </c>
      <c r="AS61" s="31">
        <f t="shared" si="17"/>
        <v>0</v>
      </c>
      <c r="AT61" s="31">
        <f t="shared" si="17"/>
        <v>0</v>
      </c>
      <c r="AU61" s="31">
        <f t="shared" si="17"/>
        <v>0</v>
      </c>
      <c r="AV61" s="31">
        <f t="shared" si="17"/>
        <v>0</v>
      </c>
      <c r="AW61" s="31">
        <f t="shared" si="17"/>
        <v>0</v>
      </c>
      <c r="AX61" s="31">
        <f t="shared" si="17"/>
        <v>0</v>
      </c>
      <c r="AY61" s="31">
        <f t="shared" si="17"/>
        <v>0</v>
      </c>
      <c r="AZ61" s="31">
        <f t="shared" si="17"/>
        <v>0</v>
      </c>
      <c r="BA61" s="31">
        <f t="shared" si="17"/>
        <v>0</v>
      </c>
      <c r="BB61" s="31">
        <f t="shared" si="17"/>
        <v>0</v>
      </c>
      <c r="BC61" s="31">
        <f t="shared" si="17"/>
        <v>0</v>
      </c>
      <c r="BD61" s="31">
        <f t="shared" si="17"/>
        <v>0</v>
      </c>
      <c r="BE61" s="31">
        <f t="shared" si="17"/>
        <v>0</v>
      </c>
      <c r="BF61" s="31">
        <f t="shared" si="17"/>
        <v>0</v>
      </c>
      <c r="BG61" s="31">
        <f t="shared" si="17"/>
        <v>0</v>
      </c>
      <c r="BH61" s="31">
        <f t="shared" si="17"/>
        <v>0</v>
      </c>
      <c r="BI61" s="31">
        <f t="shared" si="17"/>
        <v>0</v>
      </c>
      <c r="BJ61" s="31">
        <f t="shared" si="17"/>
        <v>0</v>
      </c>
      <c r="BK61" s="34">
        <f>SUM(BK60)</f>
        <v>0</v>
      </c>
    </row>
    <row r="62" spans="1:67" x14ac:dyDescent="0.2">
      <c r="A62" s="16"/>
      <c r="B62" s="22" t="s">
        <v>84</v>
      </c>
      <c r="C62" s="33">
        <f>C61+C58</f>
        <v>0</v>
      </c>
      <c r="D62" s="33">
        <f t="shared" ref="D62:BJ62" si="18">D61+D58</f>
        <v>32.937100000000001</v>
      </c>
      <c r="E62" s="33">
        <f t="shared" si="18"/>
        <v>0</v>
      </c>
      <c r="F62" s="33">
        <f t="shared" si="18"/>
        <v>0</v>
      </c>
      <c r="G62" s="33">
        <f t="shared" si="18"/>
        <v>0</v>
      </c>
      <c r="H62" s="33">
        <f t="shared" si="18"/>
        <v>15.546799999999999</v>
      </c>
      <c r="I62" s="33">
        <f t="shared" si="18"/>
        <v>1.1880474682340829</v>
      </c>
      <c r="J62" s="33">
        <f t="shared" si="18"/>
        <v>0</v>
      </c>
      <c r="K62" s="33">
        <f t="shared" si="18"/>
        <v>0</v>
      </c>
      <c r="L62" s="33">
        <f t="shared" si="18"/>
        <v>9.1239000000000008</v>
      </c>
      <c r="M62" s="33">
        <f t="shared" si="18"/>
        <v>0</v>
      </c>
      <c r="N62" s="33">
        <f t="shared" si="18"/>
        <v>0</v>
      </c>
      <c r="O62" s="33">
        <f t="shared" si="18"/>
        <v>0</v>
      </c>
      <c r="P62" s="33">
        <f t="shared" si="18"/>
        <v>0</v>
      </c>
      <c r="Q62" s="33">
        <f t="shared" si="18"/>
        <v>0</v>
      </c>
      <c r="R62" s="33">
        <f t="shared" si="18"/>
        <v>6.2847</v>
      </c>
      <c r="S62" s="33">
        <f t="shared" si="18"/>
        <v>0.19969999999999999</v>
      </c>
      <c r="T62" s="33">
        <f t="shared" si="18"/>
        <v>0</v>
      </c>
      <c r="U62" s="33">
        <f t="shared" si="18"/>
        <v>0</v>
      </c>
      <c r="V62" s="33">
        <f t="shared" si="18"/>
        <v>1.8935999999999999</v>
      </c>
      <c r="W62" s="33">
        <f t="shared" si="18"/>
        <v>0</v>
      </c>
      <c r="X62" s="33">
        <f t="shared" si="18"/>
        <v>0</v>
      </c>
      <c r="Y62" s="33">
        <f t="shared" si="18"/>
        <v>0</v>
      </c>
      <c r="Z62" s="33">
        <f t="shared" si="18"/>
        <v>0</v>
      </c>
      <c r="AA62" s="33">
        <f t="shared" si="18"/>
        <v>0</v>
      </c>
      <c r="AB62" s="33">
        <f t="shared" si="18"/>
        <v>0</v>
      </c>
      <c r="AC62" s="33">
        <f t="shared" si="18"/>
        <v>0</v>
      </c>
      <c r="AD62" s="33">
        <f t="shared" si="18"/>
        <v>0</v>
      </c>
      <c r="AE62" s="33">
        <f t="shared" si="18"/>
        <v>0</v>
      </c>
      <c r="AF62" s="33">
        <f t="shared" si="18"/>
        <v>0</v>
      </c>
      <c r="AG62" s="33">
        <f t="shared" si="18"/>
        <v>0</v>
      </c>
      <c r="AH62" s="33">
        <f t="shared" si="18"/>
        <v>0</v>
      </c>
      <c r="AI62" s="33">
        <f t="shared" si="18"/>
        <v>0</v>
      </c>
      <c r="AJ62" s="33">
        <f t="shared" si="18"/>
        <v>0</v>
      </c>
      <c r="AK62" s="33">
        <f t="shared" si="18"/>
        <v>0</v>
      </c>
      <c r="AL62" s="33">
        <f t="shared" si="18"/>
        <v>0</v>
      </c>
      <c r="AM62" s="33">
        <f t="shared" si="18"/>
        <v>0</v>
      </c>
      <c r="AN62" s="33">
        <f t="shared" si="18"/>
        <v>0</v>
      </c>
      <c r="AO62" s="33">
        <f t="shared" si="18"/>
        <v>0</v>
      </c>
      <c r="AP62" s="33">
        <f t="shared" si="18"/>
        <v>0</v>
      </c>
      <c r="AQ62" s="33">
        <f t="shared" si="18"/>
        <v>0</v>
      </c>
      <c r="AR62" s="33">
        <f t="shared" si="18"/>
        <v>0</v>
      </c>
      <c r="AS62" s="33">
        <f t="shared" si="18"/>
        <v>0</v>
      </c>
      <c r="AT62" s="33">
        <f t="shared" si="18"/>
        <v>0</v>
      </c>
      <c r="AU62" s="33">
        <f t="shared" si="18"/>
        <v>0</v>
      </c>
      <c r="AV62" s="33">
        <f t="shared" si="18"/>
        <v>0</v>
      </c>
      <c r="AW62" s="33">
        <f t="shared" si="18"/>
        <v>0</v>
      </c>
      <c r="AX62" s="33">
        <f t="shared" si="18"/>
        <v>0</v>
      </c>
      <c r="AY62" s="33">
        <f t="shared" si="18"/>
        <v>0</v>
      </c>
      <c r="AZ62" s="33">
        <f t="shared" si="18"/>
        <v>0</v>
      </c>
      <c r="BA62" s="33">
        <f t="shared" si="18"/>
        <v>0</v>
      </c>
      <c r="BB62" s="33">
        <f t="shared" si="18"/>
        <v>0</v>
      </c>
      <c r="BC62" s="33">
        <f t="shared" si="18"/>
        <v>0</v>
      </c>
      <c r="BD62" s="33">
        <f t="shared" si="18"/>
        <v>0</v>
      </c>
      <c r="BE62" s="33">
        <f t="shared" si="18"/>
        <v>0</v>
      </c>
      <c r="BF62" s="33">
        <f t="shared" si="18"/>
        <v>0</v>
      </c>
      <c r="BG62" s="33">
        <f t="shared" si="18"/>
        <v>0</v>
      </c>
      <c r="BH62" s="33">
        <f t="shared" si="18"/>
        <v>0</v>
      </c>
      <c r="BI62" s="33">
        <f t="shared" si="18"/>
        <v>0</v>
      </c>
      <c r="BJ62" s="33">
        <f t="shared" si="18"/>
        <v>0</v>
      </c>
      <c r="BK62" s="33">
        <f>BK61+BK58</f>
        <v>67.173847468234086</v>
      </c>
      <c r="BL62" s="37"/>
      <c r="BM62" s="61"/>
    </row>
    <row r="63" spans="1:67" ht="4.5" customHeight="1" x14ac:dyDescent="0.2">
      <c r="A63" s="16"/>
      <c r="B63" s="20"/>
      <c r="C63" s="73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5"/>
    </row>
    <row r="64" spans="1:67" x14ac:dyDescent="0.2">
      <c r="A64" s="16" t="s">
        <v>20</v>
      </c>
      <c r="B64" s="19" t="s">
        <v>21</v>
      </c>
      <c r="C64" s="73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5"/>
    </row>
    <row r="65" spans="1:65" x14ac:dyDescent="0.2">
      <c r="A65" s="16" t="s">
        <v>76</v>
      </c>
      <c r="B65" s="20" t="s">
        <v>22</v>
      </c>
      <c r="C65" s="73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5"/>
    </row>
    <row r="66" spans="1:65" x14ac:dyDescent="0.2">
      <c r="A66" s="16"/>
      <c r="B66" s="21" t="s">
        <v>36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1">
        <v>0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  <c r="AP66" s="31">
        <v>0</v>
      </c>
      <c r="AQ66" s="31">
        <v>0</v>
      </c>
      <c r="AR66" s="31">
        <v>0</v>
      </c>
      <c r="AS66" s="31">
        <v>0</v>
      </c>
      <c r="AT66" s="31">
        <v>0</v>
      </c>
      <c r="AU66" s="31">
        <v>0</v>
      </c>
      <c r="AV66" s="31">
        <v>0</v>
      </c>
      <c r="AW66" s="31">
        <v>0</v>
      </c>
      <c r="AX66" s="31">
        <v>0</v>
      </c>
      <c r="AY66" s="31">
        <v>0</v>
      </c>
      <c r="AZ66" s="31">
        <v>0</v>
      </c>
      <c r="BA66" s="31">
        <v>0</v>
      </c>
      <c r="BB66" s="31">
        <v>0</v>
      </c>
      <c r="BC66" s="31">
        <v>0</v>
      </c>
      <c r="BD66" s="31">
        <v>0</v>
      </c>
      <c r="BE66" s="31">
        <v>0</v>
      </c>
      <c r="BF66" s="31">
        <v>0</v>
      </c>
      <c r="BG66" s="31">
        <v>0</v>
      </c>
      <c r="BH66" s="31">
        <v>0</v>
      </c>
      <c r="BI66" s="31">
        <v>0</v>
      </c>
      <c r="BJ66" s="31">
        <v>0</v>
      </c>
      <c r="BK66" s="34">
        <f>SUM(C66:BJ66)</f>
        <v>0</v>
      </c>
    </row>
    <row r="67" spans="1:65" x14ac:dyDescent="0.2">
      <c r="A67" s="16"/>
      <c r="B67" s="22" t="s">
        <v>83</v>
      </c>
      <c r="C67" s="31">
        <f t="shared" ref="C67:BJ67" si="19">SUM(C66)</f>
        <v>0</v>
      </c>
      <c r="D67" s="31">
        <f t="shared" si="19"/>
        <v>0</v>
      </c>
      <c r="E67" s="31">
        <f t="shared" si="19"/>
        <v>0</v>
      </c>
      <c r="F67" s="31">
        <f t="shared" si="19"/>
        <v>0</v>
      </c>
      <c r="G67" s="31">
        <f t="shared" si="19"/>
        <v>0</v>
      </c>
      <c r="H67" s="31">
        <f t="shared" si="19"/>
        <v>0</v>
      </c>
      <c r="I67" s="31">
        <f t="shared" si="19"/>
        <v>0</v>
      </c>
      <c r="J67" s="31">
        <f t="shared" si="19"/>
        <v>0</v>
      </c>
      <c r="K67" s="31">
        <f t="shared" si="19"/>
        <v>0</v>
      </c>
      <c r="L67" s="31">
        <f t="shared" si="19"/>
        <v>0</v>
      </c>
      <c r="M67" s="31">
        <f t="shared" si="19"/>
        <v>0</v>
      </c>
      <c r="N67" s="31">
        <f t="shared" si="19"/>
        <v>0</v>
      </c>
      <c r="O67" s="31">
        <f t="shared" si="19"/>
        <v>0</v>
      </c>
      <c r="P67" s="31">
        <f t="shared" si="19"/>
        <v>0</v>
      </c>
      <c r="Q67" s="31">
        <f t="shared" si="19"/>
        <v>0</v>
      </c>
      <c r="R67" s="31">
        <f t="shared" si="19"/>
        <v>0</v>
      </c>
      <c r="S67" s="31">
        <f t="shared" si="19"/>
        <v>0</v>
      </c>
      <c r="T67" s="31">
        <f t="shared" si="19"/>
        <v>0</v>
      </c>
      <c r="U67" s="31">
        <f t="shared" si="19"/>
        <v>0</v>
      </c>
      <c r="V67" s="31">
        <f t="shared" si="19"/>
        <v>0</v>
      </c>
      <c r="W67" s="31">
        <f t="shared" si="19"/>
        <v>0</v>
      </c>
      <c r="X67" s="31">
        <f t="shared" si="19"/>
        <v>0</v>
      </c>
      <c r="Y67" s="31">
        <f t="shared" si="19"/>
        <v>0</v>
      </c>
      <c r="Z67" s="31">
        <f t="shared" si="19"/>
        <v>0</v>
      </c>
      <c r="AA67" s="31">
        <f t="shared" si="19"/>
        <v>0</v>
      </c>
      <c r="AB67" s="31">
        <f t="shared" si="19"/>
        <v>0</v>
      </c>
      <c r="AC67" s="31">
        <f t="shared" si="19"/>
        <v>0</v>
      </c>
      <c r="AD67" s="31">
        <f t="shared" si="19"/>
        <v>0</v>
      </c>
      <c r="AE67" s="31">
        <f t="shared" si="19"/>
        <v>0</v>
      </c>
      <c r="AF67" s="31">
        <f t="shared" si="19"/>
        <v>0</v>
      </c>
      <c r="AG67" s="31">
        <f t="shared" si="19"/>
        <v>0</v>
      </c>
      <c r="AH67" s="31">
        <f t="shared" si="19"/>
        <v>0</v>
      </c>
      <c r="AI67" s="31">
        <f t="shared" si="19"/>
        <v>0</v>
      </c>
      <c r="AJ67" s="31">
        <f t="shared" si="19"/>
        <v>0</v>
      </c>
      <c r="AK67" s="31">
        <f t="shared" si="19"/>
        <v>0</v>
      </c>
      <c r="AL67" s="31">
        <f t="shared" si="19"/>
        <v>0</v>
      </c>
      <c r="AM67" s="31">
        <f t="shared" si="19"/>
        <v>0</v>
      </c>
      <c r="AN67" s="31">
        <f t="shared" si="19"/>
        <v>0</v>
      </c>
      <c r="AO67" s="31">
        <f t="shared" si="19"/>
        <v>0</v>
      </c>
      <c r="AP67" s="31">
        <f t="shared" si="19"/>
        <v>0</v>
      </c>
      <c r="AQ67" s="31">
        <f t="shared" si="19"/>
        <v>0</v>
      </c>
      <c r="AR67" s="31">
        <f t="shared" si="19"/>
        <v>0</v>
      </c>
      <c r="AS67" s="31">
        <f t="shared" si="19"/>
        <v>0</v>
      </c>
      <c r="AT67" s="31">
        <f t="shared" si="19"/>
        <v>0</v>
      </c>
      <c r="AU67" s="31">
        <f t="shared" si="19"/>
        <v>0</v>
      </c>
      <c r="AV67" s="31">
        <f t="shared" si="19"/>
        <v>0</v>
      </c>
      <c r="AW67" s="31">
        <f t="shared" si="19"/>
        <v>0</v>
      </c>
      <c r="AX67" s="31">
        <f t="shared" si="19"/>
        <v>0</v>
      </c>
      <c r="AY67" s="31">
        <f t="shared" si="19"/>
        <v>0</v>
      </c>
      <c r="AZ67" s="31">
        <f t="shared" si="19"/>
        <v>0</v>
      </c>
      <c r="BA67" s="31">
        <f t="shared" si="19"/>
        <v>0</v>
      </c>
      <c r="BB67" s="31">
        <f t="shared" si="19"/>
        <v>0</v>
      </c>
      <c r="BC67" s="31">
        <f t="shared" si="19"/>
        <v>0</v>
      </c>
      <c r="BD67" s="31">
        <f t="shared" si="19"/>
        <v>0</v>
      </c>
      <c r="BE67" s="31">
        <f t="shared" si="19"/>
        <v>0</v>
      </c>
      <c r="BF67" s="31">
        <f t="shared" si="19"/>
        <v>0</v>
      </c>
      <c r="BG67" s="31">
        <f t="shared" si="19"/>
        <v>0</v>
      </c>
      <c r="BH67" s="31">
        <f t="shared" si="19"/>
        <v>0</v>
      </c>
      <c r="BI67" s="31">
        <f t="shared" si="19"/>
        <v>0</v>
      </c>
      <c r="BJ67" s="31">
        <f t="shared" si="19"/>
        <v>0</v>
      </c>
      <c r="BK67" s="34">
        <f>SUM(BK66)</f>
        <v>0</v>
      </c>
    </row>
    <row r="68" spans="1:65" ht="4.5" customHeight="1" x14ac:dyDescent="0.2">
      <c r="A68" s="16"/>
      <c r="B68" s="24"/>
      <c r="C68" s="73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C68" s="74"/>
      <c r="BD68" s="74"/>
      <c r="BE68" s="74"/>
      <c r="BF68" s="74"/>
      <c r="BG68" s="74"/>
      <c r="BH68" s="74"/>
      <c r="BI68" s="74"/>
      <c r="BJ68" s="74"/>
      <c r="BK68" s="75"/>
    </row>
    <row r="69" spans="1:65" x14ac:dyDescent="0.2">
      <c r="A69" s="16"/>
      <c r="B69" s="25" t="s">
        <v>99</v>
      </c>
      <c r="C69" s="39">
        <f>C28+C47+C53+C62+C67</f>
        <v>0</v>
      </c>
      <c r="D69" s="39">
        <f t="shared" ref="D69:BJ69" si="20">D28+D47+D53+D62+D67</f>
        <v>124.16483760041798</v>
      </c>
      <c r="E69" s="39">
        <f t="shared" si="20"/>
        <v>85.013371631129004</v>
      </c>
      <c r="F69" s="39">
        <f t="shared" si="20"/>
        <v>0</v>
      </c>
      <c r="G69" s="39">
        <f t="shared" si="20"/>
        <v>0</v>
      </c>
      <c r="H69" s="39">
        <f t="shared" si="20"/>
        <v>64.771295218834794</v>
      </c>
      <c r="I69" s="39">
        <f t="shared" si="20"/>
        <v>362.47662283842209</v>
      </c>
      <c r="J69" s="39">
        <f t="shared" si="20"/>
        <v>226.00528084335298</v>
      </c>
      <c r="K69" s="39">
        <f t="shared" si="20"/>
        <v>0</v>
      </c>
      <c r="L69" s="39">
        <f t="shared" si="20"/>
        <v>132.01931629437902</v>
      </c>
      <c r="M69" s="39">
        <f t="shared" si="20"/>
        <v>0</v>
      </c>
      <c r="N69" s="39">
        <f t="shared" si="20"/>
        <v>0</v>
      </c>
      <c r="O69" s="39">
        <f t="shared" si="20"/>
        <v>0</v>
      </c>
      <c r="P69" s="39">
        <f t="shared" si="20"/>
        <v>0</v>
      </c>
      <c r="Q69" s="39">
        <f t="shared" si="20"/>
        <v>0</v>
      </c>
      <c r="R69" s="39">
        <f t="shared" si="20"/>
        <v>37.701917984833216</v>
      </c>
      <c r="S69" s="39">
        <f t="shared" si="20"/>
        <v>74.299435289061108</v>
      </c>
      <c r="T69" s="39">
        <f t="shared" si="20"/>
        <v>386.19132224374061</v>
      </c>
      <c r="U69" s="39">
        <f t="shared" si="20"/>
        <v>0</v>
      </c>
      <c r="V69" s="39">
        <f t="shared" si="20"/>
        <v>17.834184266500099</v>
      </c>
      <c r="W69" s="39">
        <f t="shared" si="20"/>
        <v>0</v>
      </c>
      <c r="X69" s="39">
        <f t="shared" si="20"/>
        <v>0</v>
      </c>
      <c r="Y69" s="39">
        <f t="shared" si="20"/>
        <v>1.9442387E-5</v>
      </c>
      <c r="Z69" s="39">
        <f t="shared" si="20"/>
        <v>0</v>
      </c>
      <c r="AA69" s="39">
        <f t="shared" si="20"/>
        <v>0</v>
      </c>
      <c r="AB69" s="39">
        <f t="shared" si="20"/>
        <v>463.02883321109215</v>
      </c>
      <c r="AC69" s="39">
        <f t="shared" si="20"/>
        <v>149.74798284129992</v>
      </c>
      <c r="AD69" s="39">
        <f t="shared" si="20"/>
        <v>47.068516608644309</v>
      </c>
      <c r="AE69" s="39">
        <f t="shared" si="20"/>
        <v>0</v>
      </c>
      <c r="AF69" s="39">
        <f t="shared" si="20"/>
        <v>527.09634254225796</v>
      </c>
      <c r="AG69" s="39">
        <f t="shared" si="20"/>
        <v>0</v>
      </c>
      <c r="AH69" s="39">
        <f t="shared" si="20"/>
        <v>0</v>
      </c>
      <c r="AI69" s="39">
        <f t="shared" si="20"/>
        <v>0</v>
      </c>
      <c r="AJ69" s="39">
        <f t="shared" si="20"/>
        <v>0</v>
      </c>
      <c r="AK69" s="39">
        <f t="shared" si="20"/>
        <v>0</v>
      </c>
      <c r="AL69" s="39">
        <f t="shared" si="20"/>
        <v>487.92736471289504</v>
      </c>
      <c r="AM69" s="39">
        <f t="shared" si="20"/>
        <v>89.286589133298975</v>
      </c>
      <c r="AN69" s="39">
        <f t="shared" si="20"/>
        <v>336.2306548548342</v>
      </c>
      <c r="AO69" s="39">
        <f t="shared" si="20"/>
        <v>0</v>
      </c>
      <c r="AP69" s="39">
        <f t="shared" si="20"/>
        <v>288.07493680940485</v>
      </c>
      <c r="AQ69" s="39">
        <f t="shared" si="20"/>
        <v>0</v>
      </c>
      <c r="AR69" s="39">
        <f t="shared" si="20"/>
        <v>0</v>
      </c>
      <c r="AS69" s="39">
        <f t="shared" si="20"/>
        <v>0</v>
      </c>
      <c r="AT69" s="39">
        <f t="shared" si="20"/>
        <v>0</v>
      </c>
      <c r="AU69" s="39">
        <f t="shared" si="20"/>
        <v>0</v>
      </c>
      <c r="AV69" s="39">
        <f t="shared" si="20"/>
        <v>525.95669653636526</v>
      </c>
      <c r="AW69" s="39">
        <f t="shared" si="20"/>
        <v>219.03219675495259</v>
      </c>
      <c r="AX69" s="39">
        <f t="shared" si="20"/>
        <v>31.697946374718097</v>
      </c>
      <c r="AY69" s="39">
        <f t="shared" si="20"/>
        <v>0</v>
      </c>
      <c r="AZ69" s="39">
        <f t="shared" si="20"/>
        <v>292.53483644330225</v>
      </c>
      <c r="BA69" s="39">
        <f t="shared" si="20"/>
        <v>0</v>
      </c>
      <c r="BB69" s="39">
        <f t="shared" si="20"/>
        <v>0</v>
      </c>
      <c r="BC69" s="39">
        <f t="shared" si="20"/>
        <v>0</v>
      </c>
      <c r="BD69" s="39">
        <f t="shared" si="20"/>
        <v>0</v>
      </c>
      <c r="BE69" s="39">
        <f t="shared" si="20"/>
        <v>0</v>
      </c>
      <c r="BF69" s="39">
        <f t="shared" si="20"/>
        <v>130.62927745793607</v>
      </c>
      <c r="BG69" s="39">
        <f t="shared" si="20"/>
        <v>22.341397602091554</v>
      </c>
      <c r="BH69" s="39">
        <f t="shared" si="20"/>
        <v>19.1574071487412</v>
      </c>
      <c r="BI69" s="39">
        <f t="shared" si="20"/>
        <v>0</v>
      </c>
      <c r="BJ69" s="39">
        <f t="shared" si="20"/>
        <v>39.062692121220003</v>
      </c>
      <c r="BK69" s="39">
        <f>BK28+BK47+BK53+BK62+BK67</f>
        <v>5179.351274806113</v>
      </c>
      <c r="BL69" s="37"/>
      <c r="BM69" s="44"/>
    </row>
    <row r="70" spans="1:65" ht="4.5" customHeight="1" x14ac:dyDescent="0.2">
      <c r="A70" s="16"/>
      <c r="B70" s="25"/>
      <c r="C70" s="87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74"/>
      <c r="BF70" s="74"/>
      <c r="BG70" s="74"/>
      <c r="BH70" s="74"/>
      <c r="BI70" s="74"/>
      <c r="BJ70" s="74"/>
      <c r="BK70" s="88"/>
    </row>
    <row r="71" spans="1:65" ht="14.25" customHeight="1" x14ac:dyDescent="0.3">
      <c r="A71" s="16" t="s">
        <v>5</v>
      </c>
      <c r="B71" s="26" t="s">
        <v>24</v>
      </c>
      <c r="C71" s="87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88"/>
    </row>
    <row r="72" spans="1:65" x14ac:dyDescent="0.2">
      <c r="A72" s="16"/>
      <c r="B72" s="29" t="s">
        <v>112</v>
      </c>
      <c r="C72" s="35">
        <v>0</v>
      </c>
      <c r="D72" s="35">
        <v>0.65802734492075932</v>
      </c>
      <c r="E72" s="35">
        <v>0</v>
      </c>
      <c r="F72" s="35">
        <v>0</v>
      </c>
      <c r="G72" s="35">
        <v>0</v>
      </c>
      <c r="H72" s="35">
        <v>0.70224388382639991</v>
      </c>
      <c r="I72" s="35">
        <v>4.91962709676E-2</v>
      </c>
      <c r="J72" s="35">
        <v>0</v>
      </c>
      <c r="K72" s="35">
        <v>0</v>
      </c>
      <c r="L72" s="35">
        <v>4.9414383161200004E-2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0.36105532705409998</v>
      </c>
      <c r="S72" s="35">
        <v>0</v>
      </c>
      <c r="T72" s="35">
        <v>0</v>
      </c>
      <c r="U72" s="35">
        <v>0</v>
      </c>
      <c r="V72" s="35">
        <v>0.2143070044514</v>
      </c>
      <c r="W72" s="35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12.260503159783775</v>
      </c>
      <c r="AC72" s="35">
        <v>8.6273279967099992E-2</v>
      </c>
      <c r="AD72" s="35">
        <v>0</v>
      </c>
      <c r="AE72" s="35">
        <v>0</v>
      </c>
      <c r="AF72" s="35">
        <v>2.0470451844161994</v>
      </c>
      <c r="AG72" s="35">
        <v>0</v>
      </c>
      <c r="AH72" s="35">
        <v>0</v>
      </c>
      <c r="AI72" s="35">
        <v>0</v>
      </c>
      <c r="AJ72" s="35">
        <v>0</v>
      </c>
      <c r="AK72" s="35">
        <v>0</v>
      </c>
      <c r="AL72" s="35">
        <v>9.0787324121939879</v>
      </c>
      <c r="AM72" s="35">
        <v>0.15915901999960003</v>
      </c>
      <c r="AN72" s="35">
        <v>0</v>
      </c>
      <c r="AO72" s="35">
        <v>0</v>
      </c>
      <c r="AP72" s="35">
        <v>0.20236771025780001</v>
      </c>
      <c r="AQ72" s="35">
        <v>0</v>
      </c>
      <c r="AR72" s="35">
        <v>0</v>
      </c>
      <c r="AS72" s="35">
        <v>0</v>
      </c>
      <c r="AT72" s="35">
        <v>0</v>
      </c>
      <c r="AU72" s="35">
        <v>0</v>
      </c>
      <c r="AV72" s="35">
        <v>4.2009607287132029</v>
      </c>
      <c r="AW72" s="35">
        <v>6.0910243064099999E-2</v>
      </c>
      <c r="AX72" s="35">
        <v>0</v>
      </c>
      <c r="AY72" s="35">
        <v>0</v>
      </c>
      <c r="AZ72" s="35">
        <v>1.5332077389339001</v>
      </c>
      <c r="BA72" s="35">
        <v>0</v>
      </c>
      <c r="BB72" s="35">
        <v>0</v>
      </c>
      <c r="BC72" s="35">
        <v>0</v>
      </c>
      <c r="BD72" s="35">
        <v>0</v>
      </c>
      <c r="BE72" s="35">
        <v>0</v>
      </c>
      <c r="BF72" s="35">
        <v>1.4963248848377002</v>
      </c>
      <c r="BG72" s="35">
        <v>2.7958020320999998E-3</v>
      </c>
      <c r="BH72" s="35">
        <v>0</v>
      </c>
      <c r="BI72" s="35">
        <v>0</v>
      </c>
      <c r="BJ72" s="35">
        <v>0</v>
      </c>
      <c r="BK72" s="34">
        <f>SUM(C72:BJ72)</f>
        <v>33.162524378580919</v>
      </c>
      <c r="BL72" s="37"/>
      <c r="BM72" s="44"/>
    </row>
    <row r="73" spans="1:65" ht="13.5" thickBot="1" x14ac:dyDescent="0.25">
      <c r="A73" s="27"/>
      <c r="B73" s="22" t="s">
        <v>83</v>
      </c>
      <c r="C73" s="31">
        <f t="shared" ref="C73:BJ73" si="21">SUM(C72)</f>
        <v>0</v>
      </c>
      <c r="D73" s="31">
        <f t="shared" si="21"/>
        <v>0.65802734492075932</v>
      </c>
      <c r="E73" s="31">
        <f t="shared" si="21"/>
        <v>0</v>
      </c>
      <c r="F73" s="31">
        <f t="shared" si="21"/>
        <v>0</v>
      </c>
      <c r="G73" s="31">
        <f t="shared" si="21"/>
        <v>0</v>
      </c>
      <c r="H73" s="31">
        <f t="shared" si="21"/>
        <v>0.70224388382639991</v>
      </c>
      <c r="I73" s="31">
        <f t="shared" si="21"/>
        <v>4.91962709676E-2</v>
      </c>
      <c r="J73" s="31">
        <f t="shared" si="21"/>
        <v>0</v>
      </c>
      <c r="K73" s="31">
        <f t="shared" si="21"/>
        <v>0</v>
      </c>
      <c r="L73" s="31">
        <f t="shared" si="21"/>
        <v>4.9414383161200004E-2</v>
      </c>
      <c r="M73" s="31">
        <f t="shared" si="21"/>
        <v>0</v>
      </c>
      <c r="N73" s="31">
        <f t="shared" si="21"/>
        <v>0</v>
      </c>
      <c r="O73" s="31">
        <f t="shared" si="21"/>
        <v>0</v>
      </c>
      <c r="P73" s="31">
        <f t="shared" si="21"/>
        <v>0</v>
      </c>
      <c r="Q73" s="31">
        <f t="shared" si="21"/>
        <v>0</v>
      </c>
      <c r="R73" s="31">
        <f t="shared" si="21"/>
        <v>0.36105532705409998</v>
      </c>
      <c r="S73" s="31">
        <f t="shared" si="21"/>
        <v>0</v>
      </c>
      <c r="T73" s="31">
        <f t="shared" si="21"/>
        <v>0</v>
      </c>
      <c r="U73" s="31">
        <f t="shared" si="21"/>
        <v>0</v>
      </c>
      <c r="V73" s="31">
        <f t="shared" si="21"/>
        <v>0.2143070044514</v>
      </c>
      <c r="W73" s="31">
        <f t="shared" si="21"/>
        <v>0</v>
      </c>
      <c r="X73" s="31">
        <f t="shared" si="21"/>
        <v>0</v>
      </c>
      <c r="Y73" s="31">
        <f t="shared" si="21"/>
        <v>0</v>
      </c>
      <c r="Z73" s="31">
        <f t="shared" si="21"/>
        <v>0</v>
      </c>
      <c r="AA73" s="31">
        <f t="shared" si="21"/>
        <v>0</v>
      </c>
      <c r="AB73" s="31">
        <f t="shared" si="21"/>
        <v>12.260503159783775</v>
      </c>
      <c r="AC73" s="31">
        <f t="shared" si="21"/>
        <v>8.6273279967099992E-2</v>
      </c>
      <c r="AD73" s="31">
        <f t="shared" si="21"/>
        <v>0</v>
      </c>
      <c r="AE73" s="31">
        <f t="shared" si="21"/>
        <v>0</v>
      </c>
      <c r="AF73" s="31">
        <f t="shared" si="21"/>
        <v>2.0470451844161994</v>
      </c>
      <c r="AG73" s="31">
        <f t="shared" si="21"/>
        <v>0</v>
      </c>
      <c r="AH73" s="31">
        <f t="shared" si="21"/>
        <v>0</v>
      </c>
      <c r="AI73" s="31">
        <f t="shared" si="21"/>
        <v>0</v>
      </c>
      <c r="AJ73" s="31">
        <f t="shared" si="21"/>
        <v>0</v>
      </c>
      <c r="AK73" s="31">
        <f t="shared" si="21"/>
        <v>0</v>
      </c>
      <c r="AL73" s="31">
        <f t="shared" si="21"/>
        <v>9.0787324121939879</v>
      </c>
      <c r="AM73" s="31">
        <f t="shared" si="21"/>
        <v>0.15915901999960003</v>
      </c>
      <c r="AN73" s="31">
        <f t="shared" si="21"/>
        <v>0</v>
      </c>
      <c r="AO73" s="31">
        <f t="shared" si="21"/>
        <v>0</v>
      </c>
      <c r="AP73" s="31">
        <f t="shared" si="21"/>
        <v>0.20236771025780001</v>
      </c>
      <c r="AQ73" s="31">
        <f t="shared" si="21"/>
        <v>0</v>
      </c>
      <c r="AR73" s="31">
        <f t="shared" si="21"/>
        <v>0</v>
      </c>
      <c r="AS73" s="31">
        <f t="shared" si="21"/>
        <v>0</v>
      </c>
      <c r="AT73" s="31">
        <f t="shared" si="21"/>
        <v>0</v>
      </c>
      <c r="AU73" s="31">
        <f t="shared" si="21"/>
        <v>0</v>
      </c>
      <c r="AV73" s="31">
        <f t="shared" si="21"/>
        <v>4.2009607287132029</v>
      </c>
      <c r="AW73" s="31">
        <f t="shared" si="21"/>
        <v>6.0910243064099999E-2</v>
      </c>
      <c r="AX73" s="31">
        <f t="shared" si="21"/>
        <v>0</v>
      </c>
      <c r="AY73" s="31">
        <f t="shared" si="21"/>
        <v>0</v>
      </c>
      <c r="AZ73" s="31">
        <f t="shared" si="21"/>
        <v>1.5332077389339001</v>
      </c>
      <c r="BA73" s="31">
        <f t="shared" si="21"/>
        <v>0</v>
      </c>
      <c r="BB73" s="31">
        <f t="shared" si="21"/>
        <v>0</v>
      </c>
      <c r="BC73" s="31">
        <f t="shared" si="21"/>
        <v>0</v>
      </c>
      <c r="BD73" s="31">
        <f t="shared" si="21"/>
        <v>0</v>
      </c>
      <c r="BE73" s="31">
        <f t="shared" si="21"/>
        <v>0</v>
      </c>
      <c r="BF73" s="31">
        <f t="shared" si="21"/>
        <v>1.4963248848377002</v>
      </c>
      <c r="BG73" s="31">
        <f t="shared" si="21"/>
        <v>2.7958020320999998E-3</v>
      </c>
      <c r="BH73" s="31">
        <f t="shared" si="21"/>
        <v>0</v>
      </c>
      <c r="BI73" s="31">
        <f t="shared" si="21"/>
        <v>0</v>
      </c>
      <c r="BJ73" s="31">
        <f t="shared" si="21"/>
        <v>0</v>
      </c>
      <c r="BK73" s="34">
        <f>SUM(BK72)</f>
        <v>33.162524378580919</v>
      </c>
    </row>
    <row r="74" spans="1:65" ht="6" customHeight="1" x14ac:dyDescent="0.2">
      <c r="A74" s="4"/>
      <c r="B74" s="18"/>
    </row>
    <row r="75" spans="1:65" x14ac:dyDescent="0.2">
      <c r="A75" s="4"/>
      <c r="B75" s="4" t="s">
        <v>122</v>
      </c>
      <c r="L75" s="17" t="s">
        <v>37</v>
      </c>
      <c r="BK75" s="37"/>
    </row>
    <row r="76" spans="1:65" x14ac:dyDescent="0.2">
      <c r="A76" s="4"/>
      <c r="B76" s="4" t="s">
        <v>123</v>
      </c>
      <c r="L76" s="4" t="s">
        <v>29</v>
      </c>
    </row>
    <row r="77" spans="1:65" x14ac:dyDescent="0.2">
      <c r="L77" s="4" t="s">
        <v>30</v>
      </c>
      <c r="BK77" s="46"/>
    </row>
    <row r="78" spans="1:65" x14ac:dyDescent="0.2">
      <c r="B78" s="4" t="s">
        <v>32</v>
      </c>
      <c r="L78" s="4" t="s">
        <v>98</v>
      </c>
      <c r="BK78" s="44"/>
    </row>
    <row r="79" spans="1:65" x14ac:dyDescent="0.2">
      <c r="B79" s="4" t="s">
        <v>33</v>
      </c>
      <c r="L79" s="4" t="s">
        <v>100</v>
      </c>
      <c r="BK79" s="44"/>
    </row>
    <row r="80" spans="1:65" x14ac:dyDescent="0.2">
      <c r="B80" s="4"/>
      <c r="L80" s="4" t="s">
        <v>31</v>
      </c>
      <c r="BK80" s="44"/>
    </row>
    <row r="81" spans="2:63" x14ac:dyDescent="0.2">
      <c r="BK81" s="44"/>
    </row>
    <row r="82" spans="2:63" x14ac:dyDescent="0.2">
      <c r="BK82" s="38"/>
    </row>
    <row r="83" spans="2:63" x14ac:dyDescent="0.2">
      <c r="BK83" s="44"/>
    </row>
    <row r="88" spans="2:63" x14ac:dyDescent="0.2">
      <c r="B88" s="4"/>
    </row>
  </sheetData>
  <mergeCells count="49"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  <mergeCell ref="C50:BK50"/>
    <mergeCell ref="C49:BK49"/>
    <mergeCell ref="C48:BK48"/>
    <mergeCell ref="C34:BK34"/>
    <mergeCell ref="C31:BK31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  <ignoredErrors>
    <ignoredError sqref="C58:BK58 D57 H57:I57 L57 R57:S57 V57 BK57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L49"/>
  <sheetViews>
    <sheetView tabSelected="1" workbookViewId="0">
      <selection activeCell="D17" sqref="D17"/>
    </sheetView>
  </sheetViews>
  <sheetFormatPr defaultRowHeight="12.75" x14ac:dyDescent="0.2"/>
  <cols>
    <col min="1" max="1" width="2.28515625" style="48" customWidth="1"/>
    <col min="2" max="2" width="6.42578125" style="48" customWidth="1"/>
    <col min="3" max="3" width="25.28515625" style="48" bestFit="1" customWidth="1"/>
    <col min="4" max="6" width="18.28515625" style="48" bestFit="1" customWidth="1"/>
    <col min="7" max="7" width="17.28515625" style="48" bestFit="1" customWidth="1"/>
    <col min="8" max="8" width="19.85546875" style="48" bestFit="1" customWidth="1"/>
    <col min="9" max="9" width="15.85546875" style="48" bestFit="1" customWidth="1"/>
    <col min="10" max="10" width="17" style="48" bestFit="1" customWidth="1"/>
    <col min="11" max="12" width="19.85546875" style="48" bestFit="1" customWidth="1"/>
    <col min="13" max="16384" width="9.140625" style="48"/>
  </cols>
  <sheetData>
    <row r="2" spans="2:12" ht="17.25" customHeight="1" x14ac:dyDescent="0.2">
      <c r="B2" s="89" t="s">
        <v>130</v>
      </c>
      <c r="C2" s="90"/>
      <c r="D2" s="90"/>
      <c r="E2" s="90"/>
      <c r="F2" s="90"/>
      <c r="G2" s="90"/>
      <c r="H2" s="90"/>
      <c r="I2" s="90"/>
      <c r="J2" s="90"/>
      <c r="K2" s="90"/>
      <c r="L2" s="91"/>
    </row>
    <row r="3" spans="2:12" ht="17.25" customHeight="1" x14ac:dyDescent="0.2">
      <c r="B3" s="89" t="s">
        <v>113</v>
      </c>
      <c r="C3" s="90"/>
      <c r="D3" s="90"/>
      <c r="E3" s="90"/>
      <c r="F3" s="90"/>
      <c r="G3" s="90"/>
      <c r="H3" s="90"/>
      <c r="I3" s="90"/>
      <c r="J3" s="90"/>
      <c r="K3" s="90"/>
      <c r="L3" s="91"/>
    </row>
    <row r="4" spans="2:12" ht="30" x14ac:dyDescent="0.2">
      <c r="B4" s="47" t="s">
        <v>75</v>
      </c>
      <c r="C4" s="49" t="s">
        <v>38</v>
      </c>
      <c r="D4" s="49" t="s">
        <v>87</v>
      </c>
      <c r="E4" s="49" t="s">
        <v>88</v>
      </c>
      <c r="F4" s="49" t="s">
        <v>7</v>
      </c>
      <c r="G4" s="49" t="s">
        <v>8</v>
      </c>
      <c r="H4" s="49" t="s">
        <v>21</v>
      </c>
      <c r="I4" s="49" t="s">
        <v>94</v>
      </c>
      <c r="J4" s="49" t="s">
        <v>95</v>
      </c>
      <c r="K4" s="49" t="s">
        <v>74</v>
      </c>
      <c r="L4" s="49" t="s">
        <v>96</v>
      </c>
    </row>
    <row r="5" spans="2:12" x14ac:dyDescent="0.2">
      <c r="B5" s="50">
        <v>1</v>
      </c>
      <c r="C5" s="51" t="s">
        <v>39</v>
      </c>
      <c r="D5" s="52">
        <v>0</v>
      </c>
      <c r="E5" s="52">
        <v>0</v>
      </c>
      <c r="F5" s="52">
        <v>0.2442519297728</v>
      </c>
      <c r="G5" s="52">
        <v>6.7874734514999993E-3</v>
      </c>
      <c r="H5" s="52">
        <v>0</v>
      </c>
      <c r="I5" s="52" t="s">
        <v>131</v>
      </c>
      <c r="J5" s="53">
        <v>0</v>
      </c>
      <c r="K5" s="53">
        <f>SUM(D5:J5)</f>
        <v>0.25103940322430002</v>
      </c>
      <c r="L5" s="52">
        <v>0</v>
      </c>
    </row>
    <row r="6" spans="2:12" x14ac:dyDescent="0.2">
      <c r="B6" s="50">
        <v>2</v>
      </c>
      <c r="C6" s="54" t="s">
        <v>40</v>
      </c>
      <c r="D6" s="52">
        <v>11.9017899814498</v>
      </c>
      <c r="E6" s="52">
        <v>0.60509162396549998</v>
      </c>
      <c r="F6" s="52">
        <v>29.48859310419672</v>
      </c>
      <c r="G6" s="52">
        <v>2.5514141212962009</v>
      </c>
      <c r="H6" s="52">
        <v>0</v>
      </c>
      <c r="I6" s="52">
        <v>0.33700000000000002</v>
      </c>
      <c r="J6" s="53">
        <v>0</v>
      </c>
      <c r="K6" s="53">
        <f t="shared" ref="K6:K41" si="0">SUM(D6:J6)</f>
        <v>44.883888830908219</v>
      </c>
      <c r="L6" s="52">
        <v>0.28738795215339996</v>
      </c>
    </row>
    <row r="7" spans="2:12" x14ac:dyDescent="0.2">
      <c r="B7" s="50">
        <v>3</v>
      </c>
      <c r="C7" s="51" t="s">
        <v>41</v>
      </c>
      <c r="D7" s="52">
        <v>0</v>
      </c>
      <c r="E7" s="52">
        <v>1.2481250129000001E-2</v>
      </c>
      <c r="F7" s="52">
        <v>0.69612578644840017</v>
      </c>
      <c r="G7" s="52">
        <v>9.4977883869999998E-3</v>
      </c>
      <c r="H7" s="52">
        <v>0</v>
      </c>
      <c r="I7" s="52">
        <v>3.5999999999999999E-3</v>
      </c>
      <c r="J7" s="53">
        <v>0</v>
      </c>
      <c r="K7" s="53">
        <f t="shared" si="0"/>
        <v>0.72170482496440025</v>
      </c>
      <c r="L7" s="52">
        <v>6.4498754290099991E-2</v>
      </c>
    </row>
    <row r="8" spans="2:12" x14ac:dyDescent="0.2">
      <c r="B8" s="50">
        <v>4</v>
      </c>
      <c r="C8" s="54" t="s">
        <v>42</v>
      </c>
      <c r="D8" s="52">
        <v>8.8955936818038985</v>
      </c>
      <c r="E8" s="52">
        <v>0.5806398280952999</v>
      </c>
      <c r="F8" s="52">
        <v>13.52880556746781</v>
      </c>
      <c r="G8" s="52">
        <v>2.7725746168972001</v>
      </c>
      <c r="H8" s="52">
        <v>0</v>
      </c>
      <c r="I8" s="52">
        <v>0.1812</v>
      </c>
      <c r="J8" s="53">
        <v>0</v>
      </c>
      <c r="K8" s="53">
        <f t="shared" si="0"/>
        <v>25.958813694264208</v>
      </c>
      <c r="L8" s="52">
        <v>0.43183148553999995</v>
      </c>
    </row>
    <row r="9" spans="2:12" x14ac:dyDescent="0.2">
      <c r="B9" s="50">
        <v>5</v>
      </c>
      <c r="C9" s="54" t="s">
        <v>43</v>
      </c>
      <c r="D9" s="52">
        <v>1.6508462026094999</v>
      </c>
      <c r="E9" s="52">
        <v>1.6681310793503996</v>
      </c>
      <c r="F9" s="52">
        <v>43.441977560671056</v>
      </c>
      <c r="G9" s="52">
        <v>8.8544844640808975</v>
      </c>
      <c r="H9" s="52">
        <v>0</v>
      </c>
      <c r="I9" s="52">
        <v>0.8620000000000001</v>
      </c>
      <c r="J9" s="53">
        <v>0</v>
      </c>
      <c r="K9" s="53">
        <f t="shared" si="0"/>
        <v>56.477439306711851</v>
      </c>
      <c r="L9" s="52">
        <v>0.66429970892360002</v>
      </c>
    </row>
    <row r="10" spans="2:12" x14ac:dyDescent="0.2">
      <c r="B10" s="50">
        <v>6</v>
      </c>
      <c r="C10" s="54" t="s">
        <v>44</v>
      </c>
      <c r="D10" s="52">
        <v>80.031361044805791</v>
      </c>
      <c r="E10" s="52">
        <v>1.1267569224505001</v>
      </c>
      <c r="F10" s="52">
        <v>16.803479026333125</v>
      </c>
      <c r="G10" s="52">
        <v>1.9076585530600996</v>
      </c>
      <c r="H10" s="52">
        <v>0</v>
      </c>
      <c r="I10" s="52">
        <v>0.14990000000000001</v>
      </c>
      <c r="J10" s="53">
        <v>0</v>
      </c>
      <c r="K10" s="53">
        <f t="shared" si="0"/>
        <v>100.01915554664951</v>
      </c>
      <c r="L10" s="52">
        <v>0.2929371671248</v>
      </c>
    </row>
    <row r="11" spans="2:12" x14ac:dyDescent="0.2">
      <c r="B11" s="50">
        <v>7</v>
      </c>
      <c r="C11" s="54" t="s">
        <v>45</v>
      </c>
      <c r="D11" s="52">
        <v>39.825594707028003</v>
      </c>
      <c r="E11" s="52">
        <v>10.485202885957101</v>
      </c>
      <c r="F11" s="52">
        <v>35.918896909385452</v>
      </c>
      <c r="G11" s="52">
        <v>10.146489700314687</v>
      </c>
      <c r="H11" s="52">
        <v>0</v>
      </c>
      <c r="I11" s="52" t="s">
        <v>131</v>
      </c>
      <c r="J11" s="53">
        <v>0</v>
      </c>
      <c r="K11" s="53">
        <f t="shared" si="0"/>
        <v>96.376184202685252</v>
      </c>
      <c r="L11" s="52">
        <v>0.43297714063619996</v>
      </c>
    </row>
    <row r="12" spans="2:12" x14ac:dyDescent="0.2">
      <c r="B12" s="50">
        <v>8</v>
      </c>
      <c r="C12" s="51" t="s">
        <v>46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 t="s">
        <v>131</v>
      </c>
      <c r="J12" s="53">
        <v>0</v>
      </c>
      <c r="K12" s="53">
        <f t="shared" si="0"/>
        <v>0</v>
      </c>
      <c r="L12" s="52">
        <v>0</v>
      </c>
    </row>
    <row r="13" spans="2:12" x14ac:dyDescent="0.2">
      <c r="B13" s="50">
        <v>9</v>
      </c>
      <c r="C13" s="51" t="s">
        <v>47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 t="s">
        <v>131</v>
      </c>
      <c r="J13" s="53">
        <v>0</v>
      </c>
      <c r="K13" s="53">
        <f t="shared" si="0"/>
        <v>0</v>
      </c>
      <c r="L13" s="52">
        <v>0</v>
      </c>
    </row>
    <row r="14" spans="2:12" x14ac:dyDescent="0.2">
      <c r="B14" s="50">
        <v>10</v>
      </c>
      <c r="C14" s="54" t="s">
        <v>48</v>
      </c>
      <c r="D14" s="52">
        <v>8.5114684322400005E-2</v>
      </c>
      <c r="E14" s="52">
        <v>0.7660114252575001</v>
      </c>
      <c r="F14" s="52">
        <v>9.488874885213896</v>
      </c>
      <c r="G14" s="52">
        <v>1.6150687644142001</v>
      </c>
      <c r="H14" s="52">
        <v>0</v>
      </c>
      <c r="I14" s="52">
        <v>0.1046</v>
      </c>
      <c r="J14" s="53">
        <v>0</v>
      </c>
      <c r="K14" s="53">
        <f t="shared" si="0"/>
        <v>12.059669759207996</v>
      </c>
      <c r="L14" s="52">
        <v>0.31238548544830003</v>
      </c>
    </row>
    <row r="15" spans="2:12" x14ac:dyDescent="0.2">
      <c r="B15" s="50">
        <v>11</v>
      </c>
      <c r="C15" s="54" t="s">
        <v>49</v>
      </c>
      <c r="D15" s="52">
        <v>175.17652955902091</v>
      </c>
      <c r="E15" s="52">
        <v>18.631172102244793</v>
      </c>
      <c r="F15" s="52">
        <v>112.72492407896758</v>
      </c>
      <c r="G15" s="52">
        <v>13.988806609719331</v>
      </c>
      <c r="H15" s="52">
        <v>0</v>
      </c>
      <c r="I15" s="52">
        <v>0.83160000000000012</v>
      </c>
      <c r="J15" s="53">
        <v>0</v>
      </c>
      <c r="K15" s="53">
        <f t="shared" si="0"/>
        <v>321.35303234995257</v>
      </c>
      <c r="L15" s="52">
        <v>1.8322477919398981</v>
      </c>
    </row>
    <row r="16" spans="2:12" x14ac:dyDescent="0.2">
      <c r="B16" s="50">
        <v>12</v>
      </c>
      <c r="C16" s="54" t="s">
        <v>50</v>
      </c>
      <c r="D16" s="52">
        <v>44.375967431381596</v>
      </c>
      <c r="E16" s="52">
        <v>5.979441169576404</v>
      </c>
      <c r="F16" s="52">
        <v>54.558034984932803</v>
      </c>
      <c r="G16" s="52">
        <v>7.8056109987742985</v>
      </c>
      <c r="H16" s="52">
        <v>0</v>
      </c>
      <c r="I16" s="52">
        <v>0.59309999999999996</v>
      </c>
      <c r="J16" s="53">
        <v>0</v>
      </c>
      <c r="K16" s="53">
        <f t="shared" si="0"/>
        <v>113.31215458466511</v>
      </c>
      <c r="L16" s="52">
        <v>0.90130547789319992</v>
      </c>
    </row>
    <row r="17" spans="2:12" x14ac:dyDescent="0.2">
      <c r="B17" s="50">
        <v>13</v>
      </c>
      <c r="C17" s="54" t="s">
        <v>51</v>
      </c>
      <c r="D17" s="52">
        <v>18.495399949386098</v>
      </c>
      <c r="E17" s="52">
        <v>0.45105107170890002</v>
      </c>
      <c r="F17" s="52">
        <v>18.318275082629611</v>
      </c>
      <c r="G17" s="52">
        <v>2.0409871214149002</v>
      </c>
      <c r="H17" s="52">
        <v>0</v>
      </c>
      <c r="I17" s="52">
        <v>4.8499999999999995E-2</v>
      </c>
      <c r="J17" s="53">
        <v>0</v>
      </c>
      <c r="K17" s="53">
        <f t="shared" si="0"/>
        <v>39.35421322513951</v>
      </c>
      <c r="L17" s="52">
        <v>0.28001223802740005</v>
      </c>
    </row>
    <row r="18" spans="2:12" x14ac:dyDescent="0.2">
      <c r="B18" s="50">
        <v>14</v>
      </c>
      <c r="C18" s="54" t="s">
        <v>52</v>
      </c>
      <c r="D18" s="52">
        <v>0.30070259229000001</v>
      </c>
      <c r="E18" s="52">
        <v>0.17254185806379999</v>
      </c>
      <c r="F18" s="52">
        <v>10.457416363622412</v>
      </c>
      <c r="G18" s="52">
        <v>1.3069539694797998</v>
      </c>
      <c r="H18" s="52">
        <v>0</v>
      </c>
      <c r="I18" s="52">
        <v>9.5999999999999992E-3</v>
      </c>
      <c r="J18" s="53">
        <v>0</v>
      </c>
      <c r="K18" s="53">
        <f t="shared" si="0"/>
        <v>12.247214783456013</v>
      </c>
      <c r="L18" s="52">
        <v>6.0666783805300002E-2</v>
      </c>
    </row>
    <row r="19" spans="2:12" x14ac:dyDescent="0.2">
      <c r="B19" s="50">
        <v>15</v>
      </c>
      <c r="C19" s="54" t="s">
        <v>53</v>
      </c>
      <c r="D19" s="52">
        <v>4.6496525020624002</v>
      </c>
      <c r="E19" s="52">
        <v>0.57313842738340004</v>
      </c>
      <c r="F19" s="52">
        <v>33.794218525764393</v>
      </c>
      <c r="G19" s="52">
        <v>4.2427600210728027</v>
      </c>
      <c r="H19" s="52">
        <v>0</v>
      </c>
      <c r="I19" s="52">
        <v>1.7999999999999999E-2</v>
      </c>
      <c r="J19" s="53">
        <v>0</v>
      </c>
      <c r="K19" s="53">
        <f t="shared" si="0"/>
        <v>43.277769476282998</v>
      </c>
      <c r="L19" s="52">
        <v>0.34266064063730006</v>
      </c>
    </row>
    <row r="20" spans="2:12" x14ac:dyDescent="0.2">
      <c r="B20" s="50">
        <v>16</v>
      </c>
      <c r="C20" s="54" t="s">
        <v>54</v>
      </c>
      <c r="D20" s="52">
        <v>327.82238645840647</v>
      </c>
      <c r="E20" s="52">
        <v>33.616413995207694</v>
      </c>
      <c r="F20" s="52">
        <v>165.69923028156609</v>
      </c>
      <c r="G20" s="52">
        <v>21.593125955263332</v>
      </c>
      <c r="H20" s="52">
        <v>0</v>
      </c>
      <c r="I20" s="52">
        <v>2.2984</v>
      </c>
      <c r="J20" s="53">
        <v>0</v>
      </c>
      <c r="K20" s="53">
        <f t="shared" si="0"/>
        <v>551.02955669044354</v>
      </c>
      <c r="L20" s="52">
        <v>2.0550284088745987</v>
      </c>
    </row>
    <row r="21" spans="2:12" x14ac:dyDescent="0.2">
      <c r="B21" s="50">
        <v>17</v>
      </c>
      <c r="C21" s="54" t="s">
        <v>55</v>
      </c>
      <c r="D21" s="52">
        <v>226.58899953375317</v>
      </c>
      <c r="E21" s="52">
        <v>3.5883849362555997</v>
      </c>
      <c r="F21" s="52">
        <v>43.961016249850523</v>
      </c>
      <c r="G21" s="52">
        <v>6.7077656617745998</v>
      </c>
      <c r="H21" s="52">
        <v>0</v>
      </c>
      <c r="I21" s="52">
        <v>0.48819999999999997</v>
      </c>
      <c r="J21" s="53">
        <v>0</v>
      </c>
      <c r="K21" s="53">
        <f t="shared" si="0"/>
        <v>281.33436638163391</v>
      </c>
      <c r="L21" s="52">
        <v>0.6264971854703999</v>
      </c>
    </row>
    <row r="22" spans="2:12" x14ac:dyDescent="0.2">
      <c r="B22" s="50">
        <v>18</v>
      </c>
      <c r="C22" s="51" t="s">
        <v>56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 t="s">
        <v>131</v>
      </c>
      <c r="J22" s="53">
        <v>0</v>
      </c>
      <c r="K22" s="53">
        <f t="shared" si="0"/>
        <v>0</v>
      </c>
      <c r="L22" s="52">
        <v>0</v>
      </c>
    </row>
    <row r="23" spans="2:12" x14ac:dyDescent="0.2">
      <c r="B23" s="50">
        <v>19</v>
      </c>
      <c r="C23" s="54" t="s">
        <v>57</v>
      </c>
      <c r="D23" s="52">
        <v>17.498110598665299</v>
      </c>
      <c r="E23" s="52">
        <v>26.069591972850588</v>
      </c>
      <c r="F23" s="52">
        <v>101.13413570357342</v>
      </c>
      <c r="G23" s="52">
        <v>18.618473550931714</v>
      </c>
      <c r="H23" s="52">
        <v>0</v>
      </c>
      <c r="I23" s="52">
        <v>1.5382000000000002</v>
      </c>
      <c r="J23" s="53">
        <v>0</v>
      </c>
      <c r="K23" s="53">
        <f t="shared" si="0"/>
        <v>164.85851182602102</v>
      </c>
      <c r="L23" s="52">
        <v>0.84549553636550023</v>
      </c>
    </row>
    <row r="24" spans="2:12" x14ac:dyDescent="0.2">
      <c r="B24" s="50">
        <v>20</v>
      </c>
      <c r="C24" s="54" t="s">
        <v>58</v>
      </c>
      <c r="D24" s="52">
        <v>615.56515034185236</v>
      </c>
      <c r="E24" s="52">
        <v>134.19714669642619</v>
      </c>
      <c r="F24" s="52">
        <v>922.37300186639436</v>
      </c>
      <c r="G24" s="52">
        <v>84.966118486444103</v>
      </c>
      <c r="H24" s="52">
        <v>0</v>
      </c>
      <c r="I24" s="52">
        <v>45.101147468234082</v>
      </c>
      <c r="J24" s="53">
        <v>0</v>
      </c>
      <c r="K24" s="53">
        <f t="shared" si="0"/>
        <v>1802.2025648593512</v>
      </c>
      <c r="L24" s="52">
        <v>11.009422428204246</v>
      </c>
    </row>
    <row r="25" spans="2:12" x14ac:dyDescent="0.2">
      <c r="B25" s="50">
        <v>21</v>
      </c>
      <c r="C25" s="51" t="s">
        <v>59</v>
      </c>
      <c r="D25" s="52">
        <v>0</v>
      </c>
      <c r="E25" s="52">
        <v>1.866186451E-4</v>
      </c>
      <c r="F25" s="52">
        <v>0.43702384292969987</v>
      </c>
      <c r="G25" s="52">
        <v>7.8647363677199988E-2</v>
      </c>
      <c r="H25" s="52">
        <v>0</v>
      </c>
      <c r="I25" s="52" t="s">
        <v>131</v>
      </c>
      <c r="J25" s="53">
        <v>0</v>
      </c>
      <c r="K25" s="53">
        <f t="shared" si="0"/>
        <v>0.51585782525199986</v>
      </c>
      <c r="L25" s="52">
        <v>2.1909670000000002E-7</v>
      </c>
    </row>
    <row r="26" spans="2:12" x14ac:dyDescent="0.2">
      <c r="B26" s="50">
        <v>22</v>
      </c>
      <c r="C26" s="54" t="s">
        <v>60</v>
      </c>
      <c r="D26" s="52">
        <v>2.8688116387000001E-2</v>
      </c>
      <c r="E26" s="52">
        <v>3.8348274193E-3</v>
      </c>
      <c r="F26" s="52">
        <v>1.0727801677320006</v>
      </c>
      <c r="G26" s="52">
        <v>8.3538973542999998E-3</v>
      </c>
      <c r="H26" s="52">
        <v>0</v>
      </c>
      <c r="I26" s="52">
        <v>0.29270000000000002</v>
      </c>
      <c r="J26" s="53">
        <v>0</v>
      </c>
      <c r="K26" s="53">
        <f t="shared" si="0"/>
        <v>1.4063570088926005</v>
      </c>
      <c r="L26" s="52">
        <v>1.2098892160600002E-2</v>
      </c>
    </row>
    <row r="27" spans="2:12" x14ac:dyDescent="0.2">
      <c r="B27" s="50">
        <v>23</v>
      </c>
      <c r="C27" s="51" t="s">
        <v>61</v>
      </c>
      <c r="D27" s="52">
        <v>0</v>
      </c>
      <c r="E27" s="52">
        <v>1.3109483800000002E-5</v>
      </c>
      <c r="F27" s="52">
        <v>9.8834838699999998E-4</v>
      </c>
      <c r="G27" s="52">
        <v>0</v>
      </c>
      <c r="H27" s="52">
        <v>0</v>
      </c>
      <c r="I27" s="52" t="s">
        <v>131</v>
      </c>
      <c r="J27" s="53">
        <v>0</v>
      </c>
      <c r="K27" s="53">
        <f t="shared" si="0"/>
        <v>1.0014578707999999E-3</v>
      </c>
      <c r="L27" s="52">
        <v>3.0979566772999997E-3</v>
      </c>
    </row>
    <row r="28" spans="2:12" x14ac:dyDescent="0.2">
      <c r="B28" s="50">
        <v>24</v>
      </c>
      <c r="C28" s="51" t="s">
        <v>62</v>
      </c>
      <c r="D28" s="52">
        <v>0.21277011038659999</v>
      </c>
      <c r="E28" s="52">
        <v>2.1785992579999996E-3</v>
      </c>
      <c r="F28" s="52">
        <v>2.7121970123442996</v>
      </c>
      <c r="G28" s="52">
        <v>4.7945442967399998E-2</v>
      </c>
      <c r="H28" s="52">
        <v>0</v>
      </c>
      <c r="I28" s="52">
        <v>0.1245</v>
      </c>
      <c r="J28" s="53">
        <v>0</v>
      </c>
      <c r="K28" s="53">
        <f t="shared" si="0"/>
        <v>3.0995911649562995</v>
      </c>
      <c r="L28" s="52">
        <v>1.7402670193300003E-2</v>
      </c>
    </row>
    <row r="29" spans="2:12" x14ac:dyDescent="0.2">
      <c r="B29" s="50">
        <v>25</v>
      </c>
      <c r="C29" s="54" t="s">
        <v>63</v>
      </c>
      <c r="D29" s="52">
        <v>93.635191219990801</v>
      </c>
      <c r="E29" s="52">
        <v>7.0748229463754964</v>
      </c>
      <c r="F29" s="52">
        <v>204.07245869248629</v>
      </c>
      <c r="G29" s="52">
        <v>18.075533441046431</v>
      </c>
      <c r="H29" s="52">
        <v>0</v>
      </c>
      <c r="I29" s="52">
        <v>2.6410000000000005</v>
      </c>
      <c r="J29" s="53">
        <v>0</v>
      </c>
      <c r="K29" s="53">
        <f t="shared" si="0"/>
        <v>325.49900629989907</v>
      </c>
      <c r="L29" s="52">
        <v>1.5789326201742997</v>
      </c>
    </row>
    <row r="30" spans="2:12" x14ac:dyDescent="0.2">
      <c r="B30" s="50">
        <v>26</v>
      </c>
      <c r="C30" s="54" t="s">
        <v>64</v>
      </c>
      <c r="D30" s="52">
        <v>14.386955831019</v>
      </c>
      <c r="E30" s="52">
        <v>2.7356479881835991</v>
      </c>
      <c r="F30" s="52">
        <v>37.70609708552724</v>
      </c>
      <c r="G30" s="52">
        <v>7.8615553314378941</v>
      </c>
      <c r="H30" s="52">
        <v>0</v>
      </c>
      <c r="I30" s="52">
        <v>0.72039999999999993</v>
      </c>
      <c r="J30" s="53">
        <v>0</v>
      </c>
      <c r="K30" s="53">
        <f t="shared" si="0"/>
        <v>63.410656236167732</v>
      </c>
      <c r="L30" s="52">
        <v>0.57205558844169979</v>
      </c>
    </row>
    <row r="31" spans="2:12" x14ac:dyDescent="0.2">
      <c r="B31" s="50">
        <v>27</v>
      </c>
      <c r="C31" s="54" t="s">
        <v>15</v>
      </c>
      <c r="D31" s="52">
        <v>9.2575529029999997E-4</v>
      </c>
      <c r="E31" s="52">
        <v>9.9546846129E-2</v>
      </c>
      <c r="F31" s="52">
        <v>2.5612030161862012</v>
      </c>
      <c r="G31" s="52">
        <v>0.21931694932200002</v>
      </c>
      <c r="H31" s="52">
        <v>0</v>
      </c>
      <c r="I31" s="52">
        <v>1.0675000000000001</v>
      </c>
      <c r="J31" s="53">
        <v>0</v>
      </c>
      <c r="K31" s="53">
        <f t="shared" si="0"/>
        <v>3.9484925669275013</v>
      </c>
      <c r="L31" s="52">
        <v>6.2602373321999999E-2</v>
      </c>
    </row>
    <row r="32" spans="2:12" x14ac:dyDescent="0.2">
      <c r="B32" s="50">
        <v>28</v>
      </c>
      <c r="C32" s="54" t="s">
        <v>65</v>
      </c>
      <c r="D32" s="52">
        <v>1.4868076612699999E-2</v>
      </c>
      <c r="E32" s="52">
        <v>1.7251718063999999E-3</v>
      </c>
      <c r="F32" s="52">
        <v>2.0363854550236002</v>
      </c>
      <c r="G32" s="52">
        <v>4.8600642418400002E-2</v>
      </c>
      <c r="H32" s="52">
        <v>0</v>
      </c>
      <c r="I32" s="52" t="s">
        <v>131</v>
      </c>
      <c r="J32" s="53">
        <v>0</v>
      </c>
      <c r="K32" s="53">
        <f t="shared" si="0"/>
        <v>2.1015793458610998</v>
      </c>
      <c r="L32" s="52">
        <v>4.2945184515700001E-2</v>
      </c>
    </row>
    <row r="33" spans="2:12" x14ac:dyDescent="0.2">
      <c r="B33" s="50">
        <v>29</v>
      </c>
      <c r="C33" s="54" t="s">
        <v>66</v>
      </c>
      <c r="D33" s="52">
        <v>5.6782507430294</v>
      </c>
      <c r="E33" s="52">
        <v>3.0822265074780999</v>
      </c>
      <c r="F33" s="52">
        <v>32.400051399432527</v>
      </c>
      <c r="G33" s="52">
        <v>3.6631399697204006</v>
      </c>
      <c r="H33" s="52">
        <v>0</v>
      </c>
      <c r="I33" s="52">
        <v>0.2099</v>
      </c>
      <c r="J33" s="53">
        <v>0</v>
      </c>
      <c r="K33" s="53">
        <f t="shared" si="0"/>
        <v>45.033568619660421</v>
      </c>
      <c r="L33" s="52">
        <v>0.57127382970069995</v>
      </c>
    </row>
    <row r="34" spans="2:12" x14ac:dyDescent="0.2">
      <c r="B34" s="50">
        <v>30</v>
      </c>
      <c r="C34" s="54" t="s">
        <v>67</v>
      </c>
      <c r="D34" s="52">
        <v>14.114966731282301</v>
      </c>
      <c r="E34" s="52">
        <v>2.7745004604792998</v>
      </c>
      <c r="F34" s="52">
        <v>63.635072028321453</v>
      </c>
      <c r="G34" s="52">
        <v>7.6699059995608918</v>
      </c>
      <c r="H34" s="52">
        <v>0</v>
      </c>
      <c r="I34" s="52">
        <v>1.1299000000000001</v>
      </c>
      <c r="J34" s="53">
        <v>0</v>
      </c>
      <c r="K34" s="53">
        <f t="shared" si="0"/>
        <v>89.324345219643959</v>
      </c>
      <c r="L34" s="52">
        <v>1.0227386805356002</v>
      </c>
    </row>
    <row r="35" spans="2:12" x14ac:dyDescent="0.2">
      <c r="B35" s="50">
        <v>31</v>
      </c>
      <c r="C35" s="51" t="s">
        <v>68</v>
      </c>
      <c r="D35" s="52">
        <v>0.35015705141929998</v>
      </c>
      <c r="E35" s="52">
        <v>0.32706954654830001</v>
      </c>
      <c r="F35" s="52">
        <v>0.97954487041309979</v>
      </c>
      <c r="G35" s="52">
        <v>0.20847740116010002</v>
      </c>
      <c r="H35" s="52">
        <v>0</v>
      </c>
      <c r="I35" s="52" t="s">
        <v>131</v>
      </c>
      <c r="J35" s="53">
        <v>0</v>
      </c>
      <c r="K35" s="53">
        <f t="shared" si="0"/>
        <v>1.8652488695407998</v>
      </c>
      <c r="L35" s="52">
        <v>6.4372112999299999E-2</v>
      </c>
    </row>
    <row r="36" spans="2:12" x14ac:dyDescent="0.2">
      <c r="B36" s="50">
        <v>32</v>
      </c>
      <c r="C36" s="54" t="s">
        <v>69</v>
      </c>
      <c r="D36" s="52">
        <v>50.917328302085991</v>
      </c>
      <c r="E36" s="52">
        <v>16.495441579182099</v>
      </c>
      <c r="F36" s="52">
        <v>92.310861233101576</v>
      </c>
      <c r="G36" s="52">
        <v>13.565477668496044</v>
      </c>
      <c r="H36" s="52">
        <v>0</v>
      </c>
      <c r="I36" s="52">
        <v>2.0152000000000001</v>
      </c>
      <c r="J36" s="53">
        <v>0</v>
      </c>
      <c r="K36" s="53">
        <f t="shared" si="0"/>
        <v>175.30430878286569</v>
      </c>
      <c r="L36" s="52">
        <v>2.0089787452425991</v>
      </c>
    </row>
    <row r="37" spans="2:12" x14ac:dyDescent="0.2">
      <c r="B37" s="50">
        <v>33</v>
      </c>
      <c r="C37" s="54" t="s">
        <v>114</v>
      </c>
      <c r="D37" s="52">
        <v>105.42686480823139</v>
      </c>
      <c r="E37" s="52">
        <v>7.645499051177099</v>
      </c>
      <c r="F37" s="52">
        <v>103.30567430886971</v>
      </c>
      <c r="G37" s="52">
        <v>10.739190538228685</v>
      </c>
      <c r="H37" s="52">
        <v>0</v>
      </c>
      <c r="I37" s="52">
        <v>0.76329999999999998</v>
      </c>
      <c r="J37" s="53">
        <v>0</v>
      </c>
      <c r="K37" s="53">
        <f t="shared" si="0"/>
        <v>227.88052870650685</v>
      </c>
      <c r="L37" s="52">
        <v>1.6710430256205</v>
      </c>
    </row>
    <row r="38" spans="2:12" x14ac:dyDescent="0.2">
      <c r="B38" s="50">
        <v>34</v>
      </c>
      <c r="C38" s="54" t="s">
        <v>70</v>
      </c>
      <c r="D38" s="52">
        <v>0.26333350145110002</v>
      </c>
      <c r="E38" s="52">
        <v>1.2433299935400001E-2</v>
      </c>
      <c r="F38" s="52">
        <v>4.3311526205540956</v>
      </c>
      <c r="G38" s="52">
        <v>1.9923187731891001</v>
      </c>
      <c r="H38" s="52">
        <v>0</v>
      </c>
      <c r="I38" s="52">
        <v>5.1900000000000002E-2</v>
      </c>
      <c r="J38" s="53">
        <v>0</v>
      </c>
      <c r="K38" s="53">
        <f t="shared" si="0"/>
        <v>6.651138195129696</v>
      </c>
      <c r="L38" s="52">
        <v>6.5991691612000006E-3</v>
      </c>
    </row>
    <row r="39" spans="2:12" x14ac:dyDescent="0.2">
      <c r="B39" s="50">
        <v>35</v>
      </c>
      <c r="C39" s="54" t="s">
        <v>71</v>
      </c>
      <c r="D39" s="52">
        <v>27.496544073787593</v>
      </c>
      <c r="E39" s="52">
        <v>31.967163840932209</v>
      </c>
      <c r="F39" s="52">
        <v>207.87600932818916</v>
      </c>
      <c r="G39" s="52">
        <v>29.114042760404079</v>
      </c>
      <c r="H39" s="52">
        <v>0</v>
      </c>
      <c r="I39" s="52">
        <v>1.421</v>
      </c>
      <c r="J39" s="53">
        <v>0</v>
      </c>
      <c r="K39" s="53">
        <f t="shared" si="0"/>
        <v>297.87476000331299</v>
      </c>
      <c r="L39" s="52">
        <v>1.7017417615115997</v>
      </c>
    </row>
    <row r="40" spans="2:12" x14ac:dyDescent="0.2">
      <c r="B40" s="50">
        <v>36</v>
      </c>
      <c r="C40" s="54" t="s">
        <v>72</v>
      </c>
      <c r="D40" s="52">
        <v>19.322221983902299</v>
      </c>
      <c r="E40" s="52">
        <v>2.5200230670631001</v>
      </c>
      <c r="F40" s="52">
        <v>14.735723286766305</v>
      </c>
      <c r="G40" s="52">
        <v>1.339818194025</v>
      </c>
      <c r="H40" s="52">
        <v>0</v>
      </c>
      <c r="I40" s="52" t="s">
        <v>131</v>
      </c>
      <c r="J40" s="53">
        <v>0</v>
      </c>
      <c r="K40" s="53">
        <f t="shared" si="0"/>
        <v>37.917786531756704</v>
      </c>
      <c r="L40" s="52">
        <v>0.32908131583229999</v>
      </c>
    </row>
    <row r="41" spans="2:12" x14ac:dyDescent="0.2">
      <c r="B41" s="50">
        <v>37</v>
      </c>
      <c r="C41" s="54" t="s">
        <v>73</v>
      </c>
      <c r="D41" s="52">
        <v>54.339278401377101</v>
      </c>
      <c r="E41" s="52">
        <v>15.012086753562386</v>
      </c>
      <c r="F41" s="52">
        <v>134.4464224356278</v>
      </c>
      <c r="G41" s="52">
        <v>23.830480635787012</v>
      </c>
      <c r="H41" s="52">
        <v>0</v>
      </c>
      <c r="I41" s="52">
        <v>4.1715</v>
      </c>
      <c r="J41" s="53">
        <v>0</v>
      </c>
      <c r="K41" s="53">
        <f t="shared" si="0"/>
        <v>231.7997682263543</v>
      </c>
      <c r="L41" s="52">
        <v>3.0579060480612994</v>
      </c>
    </row>
    <row r="42" spans="2:12" s="59" customFormat="1" ht="15" x14ac:dyDescent="0.2">
      <c r="B42" s="49" t="s">
        <v>11</v>
      </c>
      <c r="C42" s="55"/>
      <c r="D42" s="56">
        <f t="shared" ref="D42:L42" si="1">SUM(D5:D41)</f>
        <v>1959.0515439750902</v>
      </c>
      <c r="E42" s="57">
        <f>SUM(E5:E41)</f>
        <v>328.27759745858134</v>
      </c>
      <c r="F42" s="57">
        <f t="shared" si="1"/>
        <v>2517.2509030386818</v>
      </c>
      <c r="G42" s="57">
        <f>SUM(G5:G41)</f>
        <v>307.5973828655716</v>
      </c>
      <c r="H42" s="58">
        <f t="shared" si="1"/>
        <v>0</v>
      </c>
      <c r="I42" s="58">
        <f t="shared" si="1"/>
        <v>67.173847468234086</v>
      </c>
      <c r="J42" s="58">
        <f t="shared" si="1"/>
        <v>0</v>
      </c>
      <c r="K42" s="58">
        <f t="shared" si="1"/>
        <v>5179.3512748061594</v>
      </c>
      <c r="L42" s="58">
        <f t="shared" si="1"/>
        <v>33.162524378580947</v>
      </c>
    </row>
    <row r="43" spans="2:12" x14ac:dyDescent="0.2">
      <c r="B43" s="48" t="s">
        <v>89</v>
      </c>
    </row>
    <row r="44" spans="2:12" x14ac:dyDescent="0.2">
      <c r="K44" s="60"/>
      <c r="L44" s="60"/>
    </row>
    <row r="45" spans="2:12" s="60" customFormat="1" x14ac:dyDescent="0.2"/>
    <row r="46" spans="2:12" s="60" customFormat="1" x14ac:dyDescent="0.2"/>
    <row r="47" spans="2:12" s="60" customFormat="1" x14ac:dyDescent="0.2"/>
    <row r="48" spans="2:12" x14ac:dyDescent="0.2">
      <c r="I48" s="60"/>
    </row>
    <row r="49" spans="9:9" x14ac:dyDescent="0.2">
      <c r="I49" s="60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Asmit Lodha</cp:lastModifiedBy>
  <cp:lastPrinted>2014-03-24T10:58:12Z</cp:lastPrinted>
  <dcterms:created xsi:type="dcterms:W3CDTF">2014-01-06T04:43:23Z</dcterms:created>
  <dcterms:modified xsi:type="dcterms:W3CDTF">2019-11-11T12:10:09Z</dcterms:modified>
</cp:coreProperties>
</file>